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asis_Adhoc\RecurringReports\CSSTO\"/>
    </mc:Choice>
  </mc:AlternateContent>
  <xr:revisionPtr revIDLastSave="0" documentId="13_ncr:1_{83251B85-6A83-4675-B8A4-E61615416313}" xr6:coauthVersionLast="47" xr6:coauthVersionMax="47" xr10:uidLastSave="{00000000-0000-0000-0000-000000000000}"/>
  <bookViews>
    <workbookView xWindow="-289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N104" i="1" s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N66" i="1" s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J96" i="1" s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M11" i="6" s="1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D13" i="1" s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S82" i="6" s="1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F23" i="2" s="1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D66" i="2" s="1"/>
  <c r="B67" i="2"/>
  <c r="B68" i="2"/>
  <c r="B69" i="2"/>
  <c r="B70" i="2"/>
  <c r="B71" i="2"/>
  <c r="F71" i="2" s="1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D90" i="2" s="1"/>
  <c r="B91" i="2"/>
  <c r="B92" i="2"/>
  <c r="B93" i="2"/>
  <c r="B94" i="2"/>
  <c r="B95" i="2"/>
  <c r="F95" i="2" s="1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D114" i="2" s="1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F131" i="2" s="1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F120" i="2" l="1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K48" i="6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N36" i="9" s="1"/>
  <c r="L32" i="9"/>
  <c r="L30" i="9"/>
  <c r="L28" i="9"/>
  <c r="L20" i="9"/>
  <c r="L16" i="9"/>
  <c r="N16" i="9" s="1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48" i="9" l="1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P:\Oasis_Adhoc\RecurringReports\CSSTO\CSSTO.mdb" keepAlive="1" name="CSSTO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00000000-0015-0000-FFFF-FFFF01000000}" sourceFile="P:\Oasis_Adhoc\RecurringReports\CSSTO\CSSTO.mdb" keepAlive="1" name="CSSTO1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<sst xmlns="http://schemas.openxmlformats.org/spreadsheetml/2006/main" count="409" uniqueCount="253">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</sst>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8"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9" formatCode="m/d/yyyy"/>
    </dxf>
    <dxf>
      <numFmt numFmtId="19" formatCode="m/d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/>
    <tableColumn id="2" xr3:uid="{00000000-0010-0000-0000-000002000000}" uniqueName="2" name="Total 3 Months Children" queryTableFieldId="2"/>
    <tableColumn id="3" xr3:uid="{00000000-0010-0000-0000-000003000000}" uniqueName="3" name="First Placement Is Foster Family Non-Relative" queryTableFieldId="3"/>
    <tableColumn id="4" xr3:uid="{00000000-0010-0000-0000-000004000000}" uniqueName="4" name="First Placement Is Foster Family Relative" queryTableFieldId="4"/>
    <tableColumn id="5" xr3:uid="{00000000-0010-0000-0000-000005000000}" uniqueName="5" name="Foster Family Home (Non-Relative)" queryTableFieldId="5"/>
    <tableColumn id="6" xr3:uid="{00000000-0010-0000-0000-000006000000}" uniqueName="6" name="Foster Family Home (Relative)" queryTableFieldId="6"/>
    <tableColumn id="7" xr3:uid="{00000000-0010-0000-0000-000007000000}" uniqueName="7" name="First Placement Is Congregate" queryTableFieldId="7"/>
    <tableColumn id="8" xr3:uid="{00000000-0010-0000-0000-000008000000}" uniqueName="8" name="Current 3 Mo Congregate Care" queryTableFieldId="8"/>
    <tableColumn id="9" xr3:uid="{00000000-0010-0000-0000-000009000000}" uniqueName="9" name="Congregate Children" queryTableFieldId="9"/>
    <tableColumn id="10" xr3:uid="{00000000-0010-0000-0000-00000A000000}" uniqueName="10" name="Placement Days" queryTableFieldId="10"/>
    <tableColumn id="11" xr3:uid="{00000000-0010-0000-0000-00000B000000}" uniqueName="11" name="Avg Congregate Months" queryTableFieldId="11"/>
    <tableColumn id="12" xr3:uid="{00000000-0010-0000-0000-00000C000000}" uniqueName="12" name="Goal Reunificate" queryTableFieldId="12"/>
    <tableColumn id="13" xr3:uid="{00000000-0010-0000-0000-00000D000000}" uniqueName="13" name="Exit Reunification" queryTableFieldId="13"/>
    <tableColumn id="14" xr3:uid="{00000000-0010-0000-0000-00000E000000}" uniqueName="14" name="Adoption" queryTableFieldId="14"/>
    <tableColumn id="15" xr3:uid="{00000000-0010-0000-0000-00000F000000}" uniqueName="15" name="Custody Transfer Another Agency" queryTableFieldId="15"/>
    <tableColumn id="16" xr3:uid="{00000000-0010-0000-0000-000010000000}" uniqueName="16" name="Emancipation" queryTableFieldId="16"/>
    <tableColumn id="17" xr3:uid="{00000000-0010-0000-0000-000011000000}" uniqueName="17" name="Number of Time In Care Over 36 Mo" queryTableFieldId="17"/>
    <tableColumn id="18" xr3:uid="{00000000-0010-0000-0000-000012000000}" uniqueName="18" name="Total Exits" queryTableFieldId="18"/>
    <tableColumn id="19" xr3:uid="{00000000-0010-0000-0000-000013000000}" uniqueName="19" name="Reunification Exit Days" queryTableFieldId="19"/>
    <tableColumn id="20" xr3:uid="{00000000-0010-0000-0000-000014000000}" uniqueName="20" name="Placement With Relative Exit Days" queryTableFieldId="20"/>
    <tableColumn id="21" xr3:uid="{00000000-0010-0000-0000-000015000000}" uniqueName="21" name="Adoption Exit Days" queryTableFieldId="21"/>
    <tableColumn id="22" xr3:uid="{00000000-0010-0000-0000-000016000000}" uniqueName="22" name="Transfer Other Agency Exit Days" queryTableFieldId="22"/>
    <tableColumn id="23" xr3:uid="{00000000-0010-0000-0000-000017000000}" uniqueName="23" name="Emancipation Exit Days" queryTableFieldId="23"/>
    <tableColumn id="24" xr3:uid="{00000000-0010-0000-0000-000018000000}" uniqueName="24" name="Death of Child" queryTableFieldId="24"/>
    <tableColumn id="25" xr3:uid="{00000000-0010-0000-0000-000019000000}" uniqueName="25" name="Guardianship" queryTableFieldId="25"/>
    <tableColumn id="26" xr3:uid="{00000000-0010-0000-0000-00001A000000}" uniqueName="26" name="Custody Transfer to Other Relative" queryTableFieldId="26"/>
    <tableColumn id="27" xr3:uid="{00000000-0010-0000-0000-00001B000000}" uniqueName="27" name="Runaway" queryTableFieldId="27"/>
    <tableColumn id="28" xr3:uid="{00000000-0010-0000-0000-00001C000000}" uniqueName="28" name="NbrChildren" queryTableFieldId="28"/>
    <tableColumn id="29" xr3:uid="{00000000-0010-0000-0000-00001D000000}" uniqueName="29" name="PlcmntDays" queryTableFieldId="29"/>
    <tableColumn id="30" xr3:uid="{00000000-0010-0000-0000-00001E000000}" uniqueName="30" name="AvgNbrMonths" queryTableFieldId="30"/>
    <tableColumn id="31" xr3:uid="{00000000-0010-0000-0000-00001F000000}" uniqueName="31" name="NbrChildDisch" queryTableFieldId="31"/>
    <tableColumn id="32" xr3:uid="{00000000-0010-0000-0000-000020000000}" uniqueName="32" name="NbrChildReunif" queryTableFieldId="32"/>
    <tableColumn id="33" xr3:uid="{00000000-0010-0000-0000-000021000000}" uniqueName="33" name="DaysReunif" queryTableFieldId="33"/>
    <tableColumn id="34" xr3:uid="{00000000-0010-0000-0000-000022000000}" uniqueName="34" name="AvgMonthsReunif" queryTableFieldId="34"/>
    <tableColumn id="35" xr3:uid="{00000000-0010-0000-0000-000023000000}" uniqueName="35" name="NbrChildAdopt" queryTableFieldId="35"/>
    <tableColumn id="36" xr3:uid="{00000000-0010-0000-0000-000024000000}" uniqueName="36" name="DaysAdopt" queryTableFieldId="36"/>
    <tableColumn id="37" xr3:uid="{00000000-0010-0000-0000-000025000000}" uniqueName="37" name="AvgMonthsAdopt" queryTableFieldId="37"/>
    <tableColumn id="38" xr3:uid="{00000000-0010-0000-0000-000026000000}" uniqueName="38" name="NbrChildRel" queryTableFieldId="38"/>
    <tableColumn id="39" xr3:uid="{00000000-0010-0000-0000-000027000000}" uniqueName="39" name="DaysRel" queryTableFieldId="39"/>
    <tableColumn id="40" xr3:uid="{00000000-0010-0000-0000-000028000000}" uniqueName="40" name="AvgMonthsRel" queryTableFieldId="40"/>
    <tableColumn id="41" xr3:uid="{00000000-0010-0000-0000-000029000000}" uniqueName="41" name="NbrChildEmanc" queryTableFieldId="41"/>
    <tableColumn id="42" xr3:uid="{00000000-0010-0000-0000-00002A000000}" uniqueName="42" name="DaysEmanc" queryTableFieldId="42"/>
    <tableColumn id="43" xr3:uid="{00000000-0010-0000-0000-00002B000000}" uniqueName="43" name="AvgMonthsEmanc" queryTableFieldId="43"/>
    <tableColumn id="44" xr3:uid="{00000000-0010-0000-0000-00002C000000}" uniqueName="44" name="Non-Finalized Adoptive Home" queryTableFieldId="44"/>
    <tableColumn id="45" xr3:uid="{00000000-0010-0000-0000-00002D000000}" uniqueName="45" name="Trial Home Visit" queryTableFieldId="45"/>
    <tableColumn id="46" xr3:uid="{00000000-0010-0000-0000-00002E000000}" uniqueName="46" name="PERIOD_FR" queryTableFieldId="46" dataDxfId="7"/>
    <tableColumn id="47" xr3:uid="{00000000-0010-0000-0000-00002F000000}" uniqueName="47" name="PERIOD_TO" queryTableFieldId="47" dataDxfId="6"/>
    <tableColumn id="48" xr3:uid="{00000000-0010-0000-0000-000030000000}" uniqueName="48" name="RegionName" queryTableFieldId="4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5">
  <tableColumns count="5">
    <tableColumn id="1" xr3:uid="{00000000-0010-0000-0100-000001000000}" uniqueName="1" name="PERIOD_FR" queryTableFieldId="1" dataDxfId="4" dataCellStyle="Normal_Data"/>
    <tableColumn id="2" xr3:uid="{00000000-0010-0000-0100-000002000000}" uniqueName="2" name="PERIOD_TO" queryTableFieldId="2" dataDxfId="3" dataCellStyle="Normal_Data"/>
    <tableColumn id="3" xr3:uid="{00000000-0010-0000-0100-000003000000}" uniqueName="3" name="Months03BeginDate" queryTableFieldId="3" dataDxfId="2"/>
    <tableColumn id="4" xr3:uid="{00000000-0010-0000-0100-000004000000}" uniqueName="4" name="Months06BeginDate" queryTableFieldId="4" dataDxfId="1"/>
    <tableColumn id="5" xr3:uid="{00000000-0010-0000-0100-000005000000}" uniqueName="5" name="As Of Date" queryTableFieldId="5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127" activePane="bottomLeft" state="frozen"/>
      <selection pane="bottomLeft" activeCell="A10" sqref="A10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9.5546875" style="2" customWidth="1"/>
    <col min="4" max="4" width="7.44140625" style="2" customWidth="1"/>
    <col min="5" max="5" width="9.44140625" style="2" customWidth="1"/>
    <col min="6" max="6" width="7.5546875" style="2" customWidth="1"/>
    <col min="7" max="7" width="9.77734375" style="2" customWidth="1"/>
    <col min="8" max="8" width="9.21875" style="2" customWidth="1"/>
    <col min="9" max="9" width="10.5546875" style="2" customWidth="1"/>
    <col min="10" max="10" width="8.21875" style="2" customWidth="1"/>
    <col min="11" max="11" width="9.5546875" style="2" customWidth="1"/>
    <col min="12" max="12" width="8" style="2" customWidth="1"/>
    <col min="13" max="13" width="9.77734375" style="2" customWidth="1"/>
    <col min="14" max="14" width="8.21875" style="2" customWidth="1"/>
    <col min="15" max="15" width="9.77734375" style="2" customWidth="1"/>
    <col min="16" max="16" width="7.21875" style="2" customWidth="1"/>
    <col min="17" max="17" width="9.77734375" style="35" customWidth="1"/>
    <col min="18" max="18" width="7.21875" style="2" customWidth="1"/>
    <col min="19" max="19" width="10" style="2" customWidth="1"/>
    <col min="20" max="16384" width="9.21875" style="2"/>
  </cols>
  <sheetData>
    <row r="1" spans="1:20" s="7" customFormat="1" ht="17.399999999999999" x14ac:dyDescent="0.3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6" x14ac:dyDescent="0.3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3.8" x14ac:dyDescent="0.25">
      <c r="A3" s="96" t="str">
        <f>"Date Range From: " &amp; TEXT(Time!C2,"mm/dd/yyyy") &amp; " To: " &amp; TEXT(Time!B2,"mm/dd/yyyy")</f>
        <v>Date Range From: 11/01/2023 To: 11/30/2023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5">
      <c r="A4" s="97" t="str">
        <f>"Data Is As Of: " &amp; TEXT(Time!E2,"mm/dd/yyyy")</f>
        <v>Data Is As Of: 01/01/2024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3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5">
      <c r="A7" s="2" t="str">
        <f>Data!A2</f>
        <v>Accomack</v>
      </c>
      <c r="B7" s="11">
        <f>Data!B2</f>
        <v>14</v>
      </c>
      <c r="C7" s="11">
        <f>Data!C2</f>
        <v>6</v>
      </c>
      <c r="D7" s="13">
        <f>IF(B7=0,0,C7/B7)</f>
        <v>0.42857142857142855</v>
      </c>
      <c r="E7" s="11">
        <f>Data!D2</f>
        <v>0</v>
      </c>
      <c r="F7" s="13">
        <f>IF(B7=0,0,E7/B7)</f>
        <v>0</v>
      </c>
      <c r="G7" s="11">
        <f>E7+C7</f>
        <v>6</v>
      </c>
      <c r="H7" s="13">
        <f>IF(B7=0,0,G7/B7)</f>
        <v>0.42857142857142855</v>
      </c>
      <c r="I7" s="11">
        <f>Data!E2</f>
        <v>6</v>
      </c>
      <c r="J7" s="13">
        <f>IF(B7=0,0,I7/B7)</f>
        <v>0.42857142857142855</v>
      </c>
      <c r="K7" s="11">
        <f>Data!F2</f>
        <v>1</v>
      </c>
      <c r="L7" s="15">
        <f>IF(B7=0,0,K7/B7)</f>
        <v>7.1428571428571425E-2</v>
      </c>
      <c r="M7" s="11">
        <f>Data!AR2</f>
        <v>2</v>
      </c>
      <c r="N7" s="15">
        <f>IF(B7=0,0,M7/B7)</f>
        <v>0.14285714285714285</v>
      </c>
      <c r="O7" s="11">
        <f>Data!AS2</f>
        <v>0</v>
      </c>
      <c r="P7" s="15">
        <f>IF(B7=0,0,O7/B7)</f>
        <v>0</v>
      </c>
      <c r="Q7" s="30">
        <f>K7+I7+M7+O7</f>
        <v>9</v>
      </c>
      <c r="R7" s="15">
        <f>IF(B7=0,0,Q7/B7)</f>
        <v>0.6428571428571429</v>
      </c>
      <c r="S7" s="46" t="str">
        <f>Data!AV2</f>
        <v>Eastern</v>
      </c>
    </row>
    <row r="8" spans="1:20" ht="13.5" customHeight="1" x14ac:dyDescent="0.25">
      <c r="A8" s="2" t="str">
        <f>Data!A3</f>
        <v>Albemarle</v>
      </c>
      <c r="B8" s="4">
        <f>Data!B3</f>
        <v>94</v>
      </c>
      <c r="C8" s="4">
        <f>Data!C3</f>
        <v>80</v>
      </c>
      <c r="D8" s="5">
        <f t="shared" ref="D8:D71" si="0">IF(B8=0,0,C8/B8)</f>
        <v>0.85106382978723405</v>
      </c>
      <c r="E8" s="4">
        <f>Data!D3</f>
        <v>0</v>
      </c>
      <c r="F8" s="5">
        <f t="shared" ref="F8:F71" si="1">IF(B8=0,0,E8/B8)</f>
        <v>0</v>
      </c>
      <c r="G8" s="4">
        <f t="shared" ref="G8:G71" si="2">E8+C8</f>
        <v>80</v>
      </c>
      <c r="H8" s="5">
        <f t="shared" ref="H8:H71" si="3">IF(B8=0,0,G8/B8)</f>
        <v>0.85106382978723405</v>
      </c>
      <c r="I8" s="4">
        <f>Data!E3</f>
        <v>55</v>
      </c>
      <c r="J8" s="5">
        <f t="shared" ref="J8:J71" si="4">IF(B8=0,0,I8/B8)</f>
        <v>0.58510638297872342</v>
      </c>
      <c r="K8" s="4">
        <f>Data!F3</f>
        <v>22</v>
      </c>
      <c r="L8" s="6">
        <f t="shared" ref="L8:L71" si="5">IF(B8=0,0,K8/B8)</f>
        <v>0.23404255319148937</v>
      </c>
      <c r="M8" s="11">
        <f>Data!AR3</f>
        <v>1</v>
      </c>
      <c r="N8" s="15">
        <f t="shared" ref="N8:N71" si="6">IF(B8=0,0,M8/B8)</f>
        <v>1.0638297872340425E-2</v>
      </c>
      <c r="O8" s="11">
        <f>Data!AS3</f>
        <v>4</v>
      </c>
      <c r="P8" s="15">
        <f t="shared" ref="P8:P71" si="7">IF(B8=0,0,O8/B8)</f>
        <v>4.2553191489361701E-2</v>
      </c>
      <c r="Q8" s="30">
        <f t="shared" ref="Q8:Q71" si="8">K8+I8+M8+O8</f>
        <v>82</v>
      </c>
      <c r="R8" s="6">
        <f t="shared" ref="R8:R71" si="9">IF(B8=0,0,Q8/B8)</f>
        <v>0.87234042553191493</v>
      </c>
      <c r="S8" s="44" t="str">
        <f>Data!AV3</f>
        <v>Piedmont</v>
      </c>
    </row>
    <row r="9" spans="1:20" ht="13.5" customHeight="1" x14ac:dyDescent="0.25">
      <c r="A9" s="2" t="str">
        <f>Data!A4</f>
        <v>Alexandria</v>
      </c>
      <c r="B9" s="4">
        <f>Data!B4</f>
        <v>86</v>
      </c>
      <c r="C9" s="4">
        <f>Data!C4</f>
        <v>65</v>
      </c>
      <c r="D9" s="5">
        <f t="shared" si="0"/>
        <v>0.7558139534883721</v>
      </c>
      <c r="E9" s="4">
        <f>Data!D4</f>
        <v>1</v>
      </c>
      <c r="F9" s="5">
        <f t="shared" si="1"/>
        <v>1.1627906976744186E-2</v>
      </c>
      <c r="G9" s="4">
        <f t="shared" si="2"/>
        <v>66</v>
      </c>
      <c r="H9" s="5">
        <f t="shared" si="3"/>
        <v>0.76744186046511631</v>
      </c>
      <c r="I9" s="4">
        <f>Data!E4</f>
        <v>36</v>
      </c>
      <c r="J9" s="5">
        <f t="shared" si="4"/>
        <v>0.41860465116279072</v>
      </c>
      <c r="K9" s="4">
        <f>Data!F4</f>
        <v>18</v>
      </c>
      <c r="L9" s="6">
        <f t="shared" si="5"/>
        <v>0.20930232558139536</v>
      </c>
      <c r="M9" s="11">
        <f>Data!AR4</f>
        <v>3</v>
      </c>
      <c r="N9" s="15">
        <f t="shared" si="6"/>
        <v>3.4883720930232558E-2</v>
      </c>
      <c r="O9" s="11">
        <f>Data!AS4</f>
        <v>3</v>
      </c>
      <c r="P9" s="15">
        <f t="shared" si="7"/>
        <v>3.4883720930232558E-2</v>
      </c>
      <c r="Q9" s="30">
        <f t="shared" si="8"/>
        <v>60</v>
      </c>
      <c r="R9" s="6">
        <f t="shared" si="9"/>
        <v>0.69767441860465118</v>
      </c>
      <c r="S9" s="44" t="str">
        <f>Data!AV4</f>
        <v>Northern</v>
      </c>
    </row>
    <row r="10" spans="1:20" ht="13.5" customHeight="1" x14ac:dyDescent="0.25">
      <c r="A10" s="2" t="str">
        <f>Data!A5</f>
        <v>Alleghany</v>
      </c>
      <c r="B10" s="4">
        <f>Data!B5</f>
        <v>14</v>
      </c>
      <c r="C10" s="4">
        <f>Data!C5</f>
        <v>13</v>
      </c>
      <c r="D10" s="5">
        <f t="shared" si="0"/>
        <v>0.9285714285714286</v>
      </c>
      <c r="E10" s="4">
        <f>Data!D5</f>
        <v>0</v>
      </c>
      <c r="F10" s="5">
        <f t="shared" si="1"/>
        <v>0</v>
      </c>
      <c r="G10" s="4">
        <f t="shared" si="2"/>
        <v>13</v>
      </c>
      <c r="H10" s="5">
        <f t="shared" si="3"/>
        <v>0.9285714285714286</v>
      </c>
      <c r="I10" s="4">
        <f>Data!E5</f>
        <v>9</v>
      </c>
      <c r="J10" s="5">
        <f t="shared" si="4"/>
        <v>0.6428571428571429</v>
      </c>
      <c r="K10" s="4">
        <f>Data!F5</f>
        <v>2</v>
      </c>
      <c r="L10" s="6">
        <f t="shared" si="5"/>
        <v>0.14285714285714285</v>
      </c>
      <c r="M10" s="11">
        <f>Data!AR5</f>
        <v>0</v>
      </c>
      <c r="N10" s="15">
        <f t="shared" si="6"/>
        <v>0</v>
      </c>
      <c r="O10" s="11">
        <f>Data!AS5</f>
        <v>0</v>
      </c>
      <c r="P10" s="15">
        <f t="shared" si="7"/>
        <v>0</v>
      </c>
      <c r="Q10" s="30">
        <f t="shared" si="8"/>
        <v>11</v>
      </c>
      <c r="R10" s="6">
        <f t="shared" si="9"/>
        <v>0.7857142857142857</v>
      </c>
      <c r="S10" s="44" t="str">
        <f>Data!AV5</f>
        <v>Piedmont</v>
      </c>
    </row>
    <row r="11" spans="1:20" ht="13.5" customHeight="1" x14ac:dyDescent="0.25">
      <c r="A11" s="2" t="str">
        <f>Data!A6</f>
        <v>Amelia</v>
      </c>
      <c r="B11" s="4">
        <f>Data!B6</f>
        <v>6</v>
      </c>
      <c r="C11" s="4">
        <f>Data!C6</f>
        <v>5</v>
      </c>
      <c r="D11" s="5">
        <f t="shared" si="0"/>
        <v>0.83333333333333337</v>
      </c>
      <c r="E11" s="4">
        <f>Data!D6</f>
        <v>0</v>
      </c>
      <c r="F11" s="5">
        <f t="shared" si="1"/>
        <v>0</v>
      </c>
      <c r="G11" s="4">
        <f t="shared" si="2"/>
        <v>5</v>
      </c>
      <c r="H11" s="5">
        <f t="shared" si="3"/>
        <v>0.83333333333333337</v>
      </c>
      <c r="I11" s="4">
        <f>Data!E6</f>
        <v>1</v>
      </c>
      <c r="J11" s="5">
        <f t="shared" si="4"/>
        <v>0.16666666666666666</v>
      </c>
      <c r="K11" s="4">
        <f>Data!F6</f>
        <v>0</v>
      </c>
      <c r="L11" s="6">
        <f t="shared" si="5"/>
        <v>0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1</v>
      </c>
      <c r="R11" s="6">
        <f t="shared" si="9"/>
        <v>0.16666666666666666</v>
      </c>
      <c r="S11" s="44" t="str">
        <f>Data!AV6</f>
        <v>Central</v>
      </c>
    </row>
    <row r="12" spans="1:20" ht="13.5" customHeight="1" x14ac:dyDescent="0.25">
      <c r="A12" s="2" t="str">
        <f>Data!A7</f>
        <v>Amherst</v>
      </c>
      <c r="B12" s="4">
        <f>Data!B7</f>
        <v>26</v>
      </c>
      <c r="C12" s="4">
        <f>Data!C7</f>
        <v>22</v>
      </c>
      <c r="D12" s="5">
        <f t="shared" si="0"/>
        <v>0.84615384615384615</v>
      </c>
      <c r="E12" s="4">
        <f>Data!D7</f>
        <v>0</v>
      </c>
      <c r="F12" s="5">
        <f t="shared" si="1"/>
        <v>0</v>
      </c>
      <c r="G12" s="4">
        <f t="shared" si="2"/>
        <v>22</v>
      </c>
      <c r="H12" s="5">
        <f t="shared" si="3"/>
        <v>0.84615384615384615</v>
      </c>
      <c r="I12" s="4">
        <f>Data!E7</f>
        <v>15</v>
      </c>
      <c r="J12" s="5">
        <f t="shared" si="4"/>
        <v>0.57692307692307687</v>
      </c>
      <c r="K12" s="4">
        <f>Data!F7</f>
        <v>7</v>
      </c>
      <c r="L12" s="6">
        <f t="shared" si="5"/>
        <v>0.26923076923076922</v>
      </c>
      <c r="M12" s="11">
        <f>Data!AR7</f>
        <v>0</v>
      </c>
      <c r="N12" s="15">
        <f t="shared" si="6"/>
        <v>0</v>
      </c>
      <c r="O12" s="11">
        <f>Data!AS7</f>
        <v>0</v>
      </c>
      <c r="P12" s="15">
        <f t="shared" si="7"/>
        <v>0</v>
      </c>
      <c r="Q12" s="30">
        <f t="shared" si="8"/>
        <v>22</v>
      </c>
      <c r="R12" s="6">
        <f t="shared" si="9"/>
        <v>0.84615384615384615</v>
      </c>
      <c r="S12" s="44" t="str">
        <f>Data!AV7</f>
        <v>Piedmont</v>
      </c>
    </row>
    <row r="13" spans="1:20" ht="13.5" customHeight="1" x14ac:dyDescent="0.25">
      <c r="A13" s="2" t="str">
        <f>Data!A8</f>
        <v>Appomattox</v>
      </c>
      <c r="B13" s="4">
        <f>Data!B8</f>
        <v>20</v>
      </c>
      <c r="C13" s="4">
        <f>Data!C8</f>
        <v>17</v>
      </c>
      <c r="D13" s="5">
        <f t="shared" si="0"/>
        <v>0.85</v>
      </c>
      <c r="E13" s="4">
        <f>Data!D8</f>
        <v>0</v>
      </c>
      <c r="F13" s="5">
        <f t="shared" si="1"/>
        <v>0</v>
      </c>
      <c r="G13" s="4">
        <f t="shared" si="2"/>
        <v>17</v>
      </c>
      <c r="H13" s="5">
        <f t="shared" si="3"/>
        <v>0.85</v>
      </c>
      <c r="I13" s="4">
        <f>Data!E8</f>
        <v>12</v>
      </c>
      <c r="J13" s="5">
        <f t="shared" si="4"/>
        <v>0.6</v>
      </c>
      <c r="K13" s="4">
        <f>Data!F8</f>
        <v>1</v>
      </c>
      <c r="L13" s="6">
        <f t="shared" si="5"/>
        <v>0.05</v>
      </c>
      <c r="M13" s="11">
        <f>Data!AR8</f>
        <v>0</v>
      </c>
      <c r="N13" s="15">
        <f t="shared" si="6"/>
        <v>0</v>
      </c>
      <c r="O13" s="11">
        <f>Data!AS8</f>
        <v>4</v>
      </c>
      <c r="P13" s="15">
        <f t="shared" si="7"/>
        <v>0.2</v>
      </c>
      <c r="Q13" s="30">
        <f t="shared" si="8"/>
        <v>17</v>
      </c>
      <c r="R13" s="6">
        <f t="shared" si="9"/>
        <v>0.85</v>
      </c>
      <c r="S13" s="44" t="str">
        <f>Data!AV8</f>
        <v>Piedmont</v>
      </c>
    </row>
    <row r="14" spans="1:20" ht="13.5" customHeight="1" x14ac:dyDescent="0.25">
      <c r="A14" s="2" t="str">
        <f>Data!A9</f>
        <v>Arlington</v>
      </c>
      <c r="B14" s="4">
        <f>Data!B9</f>
        <v>73</v>
      </c>
      <c r="C14" s="4">
        <f>Data!C9</f>
        <v>49</v>
      </c>
      <c r="D14" s="5">
        <f t="shared" si="0"/>
        <v>0.67123287671232879</v>
      </c>
      <c r="E14" s="4">
        <f>Data!D9</f>
        <v>0</v>
      </c>
      <c r="F14" s="5">
        <f t="shared" si="1"/>
        <v>0</v>
      </c>
      <c r="G14" s="4">
        <f t="shared" si="2"/>
        <v>49</v>
      </c>
      <c r="H14" s="5">
        <f t="shared" si="3"/>
        <v>0.67123287671232879</v>
      </c>
      <c r="I14" s="4">
        <f>Data!E9</f>
        <v>34</v>
      </c>
      <c r="J14" s="5">
        <f t="shared" si="4"/>
        <v>0.46575342465753422</v>
      </c>
      <c r="K14" s="4">
        <f>Data!F9</f>
        <v>15</v>
      </c>
      <c r="L14" s="6">
        <f t="shared" si="5"/>
        <v>0.20547945205479451</v>
      </c>
      <c r="M14" s="11">
        <f>Data!AR9</f>
        <v>0</v>
      </c>
      <c r="N14" s="15">
        <f t="shared" si="6"/>
        <v>0</v>
      </c>
      <c r="O14" s="11">
        <f>Data!AS9</f>
        <v>4</v>
      </c>
      <c r="P14" s="15">
        <f t="shared" si="7"/>
        <v>5.4794520547945202E-2</v>
      </c>
      <c r="Q14" s="30">
        <f t="shared" si="8"/>
        <v>53</v>
      </c>
      <c r="R14" s="6">
        <f t="shared" si="9"/>
        <v>0.72602739726027399</v>
      </c>
      <c r="S14" s="44" t="str">
        <f>Data!AV9</f>
        <v>Northern</v>
      </c>
    </row>
    <row r="15" spans="1:20" ht="13.5" customHeight="1" x14ac:dyDescent="0.25">
      <c r="A15" s="2" t="str">
        <f>Data!A10</f>
        <v>Augusta</v>
      </c>
      <c r="B15" s="4">
        <f>Data!B10</f>
        <v>0</v>
      </c>
      <c r="C15" s="4">
        <f>Data!C10</f>
        <v>0</v>
      </c>
      <c r="D15" s="5">
        <f t="shared" si="0"/>
        <v>0</v>
      </c>
      <c r="E15" s="4">
        <f>Data!D10</f>
        <v>0</v>
      </c>
      <c r="F15" s="5">
        <f t="shared" si="1"/>
        <v>0</v>
      </c>
      <c r="G15" s="4">
        <f t="shared" si="2"/>
        <v>0</v>
      </c>
      <c r="H15" s="5">
        <f t="shared" si="3"/>
        <v>0</v>
      </c>
      <c r="I15" s="4">
        <f>Data!E10</f>
        <v>0</v>
      </c>
      <c r="J15" s="5">
        <f t="shared" si="4"/>
        <v>0</v>
      </c>
      <c r="K15" s="4">
        <f>Data!F10</f>
        <v>0</v>
      </c>
      <c r="L15" s="6">
        <f t="shared" si="5"/>
        <v>0</v>
      </c>
      <c r="M15" s="11">
        <f>Data!AR10</f>
        <v>0</v>
      </c>
      <c r="N15" s="15">
        <f t="shared" si="6"/>
        <v>0</v>
      </c>
      <c r="O15" s="11">
        <f>Data!AS10</f>
        <v>0</v>
      </c>
      <c r="P15" s="15">
        <f t="shared" si="7"/>
        <v>0</v>
      </c>
      <c r="Q15" s="30">
        <f t="shared" si="8"/>
        <v>0</v>
      </c>
      <c r="R15" s="6">
        <f t="shared" si="9"/>
        <v>0</v>
      </c>
      <c r="S15" s="44" t="str">
        <f>Data!AV10</f>
        <v>Piedmont</v>
      </c>
    </row>
    <row r="16" spans="1:20" ht="13.5" customHeight="1" x14ac:dyDescent="0.25">
      <c r="A16" s="2" t="str">
        <f>Data!A11</f>
        <v>Bath</v>
      </c>
      <c r="B16" s="4">
        <f>Data!B11</f>
        <v>0</v>
      </c>
      <c r="C16" s="4">
        <f>Data!C11</f>
        <v>0</v>
      </c>
      <c r="D16" s="5">
        <f t="shared" si="0"/>
        <v>0</v>
      </c>
      <c r="E16" s="4">
        <f>Data!D11</f>
        <v>0</v>
      </c>
      <c r="F16" s="5">
        <f t="shared" si="1"/>
        <v>0</v>
      </c>
      <c r="G16" s="4">
        <f t="shared" si="2"/>
        <v>0</v>
      </c>
      <c r="H16" s="5">
        <f t="shared" si="3"/>
        <v>0</v>
      </c>
      <c r="I16" s="4">
        <f>Data!E11</f>
        <v>0</v>
      </c>
      <c r="J16" s="5">
        <f t="shared" si="4"/>
        <v>0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0</v>
      </c>
      <c r="R16" s="6">
        <f t="shared" si="9"/>
        <v>0</v>
      </c>
      <c r="S16" s="44" t="str">
        <f>Data!AV11</f>
        <v>Piedmont</v>
      </c>
    </row>
    <row r="17" spans="1:19" ht="13.5" customHeight="1" x14ac:dyDescent="0.25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5">
      <c r="A18" s="2" t="str">
        <f>Data!A13</f>
        <v>Bedford County</v>
      </c>
      <c r="B18" s="4">
        <f>Data!B13</f>
        <v>76</v>
      </c>
      <c r="C18" s="4">
        <f>Data!C13</f>
        <v>46</v>
      </c>
      <c r="D18" s="5">
        <f t="shared" si="0"/>
        <v>0.60526315789473684</v>
      </c>
      <c r="E18" s="4">
        <f>Data!D13</f>
        <v>0</v>
      </c>
      <c r="F18" s="5">
        <f t="shared" si="1"/>
        <v>0</v>
      </c>
      <c r="G18" s="4">
        <f t="shared" si="2"/>
        <v>46</v>
      </c>
      <c r="H18" s="5">
        <f t="shared" si="3"/>
        <v>0.60526315789473684</v>
      </c>
      <c r="I18" s="4">
        <f>Data!E13</f>
        <v>25</v>
      </c>
      <c r="J18" s="5">
        <f t="shared" si="4"/>
        <v>0.32894736842105265</v>
      </c>
      <c r="K18" s="4">
        <f>Data!F13</f>
        <v>13</v>
      </c>
      <c r="L18" s="6">
        <f t="shared" si="5"/>
        <v>0.17105263157894737</v>
      </c>
      <c r="M18" s="11">
        <f>Data!AR13</f>
        <v>1</v>
      </c>
      <c r="N18" s="15">
        <f t="shared" si="6"/>
        <v>1.3157894736842105E-2</v>
      </c>
      <c r="O18" s="11">
        <f>Data!AS13</f>
        <v>1</v>
      </c>
      <c r="P18" s="15">
        <f t="shared" si="7"/>
        <v>1.3157894736842105E-2</v>
      </c>
      <c r="Q18" s="30">
        <f t="shared" si="8"/>
        <v>40</v>
      </c>
      <c r="R18" s="6">
        <f t="shared" si="9"/>
        <v>0.52631578947368418</v>
      </c>
      <c r="S18" s="44" t="str">
        <f>Data!AV13</f>
        <v>Piedmont</v>
      </c>
    </row>
    <row r="19" spans="1:19" ht="13.5" customHeight="1" x14ac:dyDescent="0.25">
      <c r="A19" s="2" t="str">
        <f>Data!A14</f>
        <v>Bland</v>
      </c>
      <c r="B19" s="4">
        <f>Data!B14</f>
        <v>5</v>
      </c>
      <c r="C19" s="4">
        <f>Data!C14</f>
        <v>3</v>
      </c>
      <c r="D19" s="5">
        <f t="shared" si="0"/>
        <v>0.6</v>
      </c>
      <c r="E19" s="4">
        <f>Data!D14</f>
        <v>0</v>
      </c>
      <c r="F19" s="5">
        <f t="shared" si="1"/>
        <v>0</v>
      </c>
      <c r="G19" s="4">
        <f t="shared" si="2"/>
        <v>3</v>
      </c>
      <c r="H19" s="5">
        <f t="shared" si="3"/>
        <v>0.6</v>
      </c>
      <c r="I19" s="4">
        <f>Data!E14</f>
        <v>1</v>
      </c>
      <c r="J19" s="5">
        <f t="shared" si="4"/>
        <v>0.2</v>
      </c>
      <c r="K19" s="4">
        <f>Data!F14</f>
        <v>1</v>
      </c>
      <c r="L19" s="6">
        <f t="shared" si="5"/>
        <v>0.2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2</v>
      </c>
      <c r="R19" s="6">
        <f t="shared" si="9"/>
        <v>0.4</v>
      </c>
      <c r="S19" s="44" t="str">
        <f>Data!AV14</f>
        <v>Western</v>
      </c>
    </row>
    <row r="20" spans="1:19" ht="13.5" customHeight="1" x14ac:dyDescent="0.25">
      <c r="A20" s="2" t="str">
        <f>Data!A15</f>
        <v>Botetourt</v>
      </c>
      <c r="B20" s="4">
        <f>Data!B15</f>
        <v>8</v>
      </c>
      <c r="C20" s="4">
        <f>Data!C15</f>
        <v>6</v>
      </c>
      <c r="D20" s="5">
        <f t="shared" si="0"/>
        <v>0.75</v>
      </c>
      <c r="E20" s="4">
        <f>Data!D15</f>
        <v>0</v>
      </c>
      <c r="F20" s="5">
        <f t="shared" si="1"/>
        <v>0</v>
      </c>
      <c r="G20" s="4">
        <f t="shared" si="2"/>
        <v>6</v>
      </c>
      <c r="H20" s="5">
        <f t="shared" si="3"/>
        <v>0.75</v>
      </c>
      <c r="I20" s="4">
        <f>Data!E15</f>
        <v>5</v>
      </c>
      <c r="J20" s="5">
        <f t="shared" si="4"/>
        <v>0.625</v>
      </c>
      <c r="K20" s="4">
        <f>Data!F15</f>
        <v>0</v>
      </c>
      <c r="L20" s="6">
        <f t="shared" si="5"/>
        <v>0</v>
      </c>
      <c r="M20" s="11">
        <f>Data!AR15</f>
        <v>0</v>
      </c>
      <c r="N20" s="15">
        <f t="shared" si="6"/>
        <v>0</v>
      </c>
      <c r="O20" s="11">
        <f>Data!AS15</f>
        <v>0</v>
      </c>
      <c r="P20" s="15">
        <f t="shared" si="7"/>
        <v>0</v>
      </c>
      <c r="Q20" s="30">
        <f t="shared" si="8"/>
        <v>5</v>
      </c>
      <c r="R20" s="6">
        <f t="shared" si="9"/>
        <v>0.625</v>
      </c>
      <c r="S20" s="44" t="str">
        <f>Data!AV15</f>
        <v>Piedmont</v>
      </c>
    </row>
    <row r="21" spans="1:19" ht="13.5" customHeight="1" x14ac:dyDescent="0.25">
      <c r="A21" s="2" t="str">
        <f>Data!A16</f>
        <v>Bristol</v>
      </c>
      <c r="B21" s="4">
        <f>Data!B16</f>
        <v>42</v>
      </c>
      <c r="C21" s="4">
        <f>Data!C16</f>
        <v>31</v>
      </c>
      <c r="D21" s="5">
        <f t="shared" si="0"/>
        <v>0.73809523809523814</v>
      </c>
      <c r="E21" s="4">
        <f>Data!D16</f>
        <v>0</v>
      </c>
      <c r="F21" s="5">
        <f t="shared" si="1"/>
        <v>0</v>
      </c>
      <c r="G21" s="4">
        <f t="shared" si="2"/>
        <v>31</v>
      </c>
      <c r="H21" s="5">
        <f t="shared" si="3"/>
        <v>0.73809523809523814</v>
      </c>
      <c r="I21" s="4">
        <f>Data!E16</f>
        <v>26</v>
      </c>
      <c r="J21" s="5">
        <f t="shared" si="4"/>
        <v>0.61904761904761907</v>
      </c>
      <c r="K21" s="4">
        <f>Data!F16</f>
        <v>2</v>
      </c>
      <c r="L21" s="6">
        <f t="shared" si="5"/>
        <v>4.7619047619047616E-2</v>
      </c>
      <c r="M21" s="11">
        <f>Data!AR16</f>
        <v>0</v>
      </c>
      <c r="N21" s="15">
        <f t="shared" si="6"/>
        <v>0</v>
      </c>
      <c r="O21" s="11">
        <f>Data!AS16</f>
        <v>3</v>
      </c>
      <c r="P21" s="15">
        <f t="shared" si="7"/>
        <v>7.1428571428571425E-2</v>
      </c>
      <c r="Q21" s="30">
        <f t="shared" si="8"/>
        <v>31</v>
      </c>
      <c r="R21" s="6">
        <f t="shared" si="9"/>
        <v>0.73809523809523814</v>
      </c>
      <c r="S21" s="44" t="str">
        <f>Data!AV16</f>
        <v>Western</v>
      </c>
    </row>
    <row r="22" spans="1:19" ht="13.5" customHeight="1" x14ac:dyDescent="0.25">
      <c r="A22" s="2" t="str">
        <f>Data!A17</f>
        <v>Brunswick</v>
      </c>
      <c r="B22" s="4">
        <f>Data!B17</f>
        <v>7</v>
      </c>
      <c r="C22" s="4">
        <f>Data!C17</f>
        <v>5</v>
      </c>
      <c r="D22" s="5">
        <f t="shared" si="0"/>
        <v>0.7142857142857143</v>
      </c>
      <c r="E22" s="4">
        <f>Data!D17</f>
        <v>0</v>
      </c>
      <c r="F22" s="5">
        <f t="shared" si="1"/>
        <v>0</v>
      </c>
      <c r="G22" s="4">
        <f t="shared" si="2"/>
        <v>5</v>
      </c>
      <c r="H22" s="5">
        <f t="shared" si="3"/>
        <v>0.7142857142857143</v>
      </c>
      <c r="I22" s="4">
        <f>Data!E17</f>
        <v>4</v>
      </c>
      <c r="J22" s="5">
        <f t="shared" si="4"/>
        <v>0.5714285714285714</v>
      </c>
      <c r="K22" s="4">
        <f>Data!F17</f>
        <v>0</v>
      </c>
      <c r="L22" s="6">
        <f t="shared" si="5"/>
        <v>0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4</v>
      </c>
      <c r="R22" s="6">
        <f t="shared" si="9"/>
        <v>0.5714285714285714</v>
      </c>
      <c r="S22" s="44" t="str">
        <f>Data!AV17</f>
        <v>Eastern</v>
      </c>
    </row>
    <row r="23" spans="1:19" ht="13.5" customHeight="1" x14ac:dyDescent="0.25">
      <c r="A23" s="2" t="str">
        <f>Data!A18</f>
        <v>Buchanan</v>
      </c>
      <c r="B23" s="4">
        <f>Data!B18</f>
        <v>75</v>
      </c>
      <c r="C23" s="4">
        <f>Data!C18</f>
        <v>68</v>
      </c>
      <c r="D23" s="5">
        <f t="shared" si="0"/>
        <v>0.90666666666666662</v>
      </c>
      <c r="E23" s="4">
        <f>Data!D18</f>
        <v>1</v>
      </c>
      <c r="F23" s="5">
        <f t="shared" si="1"/>
        <v>1.3333333333333334E-2</v>
      </c>
      <c r="G23" s="4">
        <f t="shared" si="2"/>
        <v>69</v>
      </c>
      <c r="H23" s="5">
        <f t="shared" si="3"/>
        <v>0.92</v>
      </c>
      <c r="I23" s="4">
        <f>Data!E18</f>
        <v>53</v>
      </c>
      <c r="J23" s="5">
        <f t="shared" si="4"/>
        <v>0.70666666666666667</v>
      </c>
      <c r="K23" s="4">
        <f>Data!F18</f>
        <v>7</v>
      </c>
      <c r="L23" s="6">
        <f t="shared" si="5"/>
        <v>9.3333333333333338E-2</v>
      </c>
      <c r="M23" s="11">
        <f>Data!AR18</f>
        <v>0</v>
      </c>
      <c r="N23" s="15">
        <f t="shared" si="6"/>
        <v>0</v>
      </c>
      <c r="O23" s="11">
        <f>Data!AS18</f>
        <v>1</v>
      </c>
      <c r="P23" s="15">
        <f t="shared" si="7"/>
        <v>1.3333333333333334E-2</v>
      </c>
      <c r="Q23" s="30">
        <f t="shared" si="8"/>
        <v>61</v>
      </c>
      <c r="R23" s="6">
        <f t="shared" si="9"/>
        <v>0.81333333333333335</v>
      </c>
      <c r="S23" s="44" t="str">
        <f>Data!AV18</f>
        <v>Western</v>
      </c>
    </row>
    <row r="24" spans="1:19" ht="13.5" customHeight="1" x14ac:dyDescent="0.25">
      <c r="A24" s="2" t="str">
        <f>Data!A19</f>
        <v>Buckingham</v>
      </c>
      <c r="B24" s="4">
        <f>Data!B19</f>
        <v>7</v>
      </c>
      <c r="C24" s="4">
        <f>Data!C19</f>
        <v>6</v>
      </c>
      <c r="D24" s="5">
        <f t="shared" si="0"/>
        <v>0.8571428571428571</v>
      </c>
      <c r="E24" s="4">
        <f>Data!D19</f>
        <v>0</v>
      </c>
      <c r="F24" s="5">
        <f t="shared" si="1"/>
        <v>0</v>
      </c>
      <c r="G24" s="4">
        <f t="shared" si="2"/>
        <v>6</v>
      </c>
      <c r="H24" s="5">
        <f t="shared" si="3"/>
        <v>0.8571428571428571</v>
      </c>
      <c r="I24" s="4">
        <f>Data!E19</f>
        <v>7</v>
      </c>
      <c r="J24" s="5">
        <f t="shared" si="4"/>
        <v>1</v>
      </c>
      <c r="K24" s="4">
        <f>Data!F19</f>
        <v>0</v>
      </c>
      <c r="L24" s="6">
        <f t="shared" si="5"/>
        <v>0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7</v>
      </c>
      <c r="R24" s="6">
        <f t="shared" si="9"/>
        <v>1</v>
      </c>
      <c r="S24" s="44" t="str">
        <f>Data!AV19</f>
        <v>Central</v>
      </c>
    </row>
    <row r="25" spans="1:19" ht="13.5" customHeight="1" x14ac:dyDescent="0.25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5">
      <c r="A26" s="2" t="str">
        <f>Data!A21</f>
        <v>Campbell</v>
      </c>
      <c r="B26" s="4">
        <f>Data!B21</f>
        <v>46</v>
      </c>
      <c r="C26" s="4">
        <f>Data!C21</f>
        <v>36</v>
      </c>
      <c r="D26" s="5">
        <f t="shared" si="0"/>
        <v>0.78260869565217395</v>
      </c>
      <c r="E26" s="4">
        <f>Data!D21</f>
        <v>0</v>
      </c>
      <c r="F26" s="5">
        <f t="shared" si="1"/>
        <v>0</v>
      </c>
      <c r="G26" s="4">
        <f t="shared" si="2"/>
        <v>36</v>
      </c>
      <c r="H26" s="5">
        <f t="shared" si="3"/>
        <v>0.78260869565217395</v>
      </c>
      <c r="I26" s="4">
        <f>Data!E21</f>
        <v>28</v>
      </c>
      <c r="J26" s="5">
        <f t="shared" si="4"/>
        <v>0.60869565217391308</v>
      </c>
      <c r="K26" s="4">
        <f>Data!F21</f>
        <v>3</v>
      </c>
      <c r="L26" s="6">
        <f t="shared" si="5"/>
        <v>6.5217391304347824E-2</v>
      </c>
      <c r="M26" s="11">
        <f>Data!AR21</f>
        <v>5</v>
      </c>
      <c r="N26" s="15">
        <f t="shared" si="6"/>
        <v>0.10869565217391304</v>
      </c>
      <c r="O26" s="11">
        <f>Data!AS21</f>
        <v>1</v>
      </c>
      <c r="P26" s="15">
        <f t="shared" si="7"/>
        <v>2.1739130434782608E-2</v>
      </c>
      <c r="Q26" s="30">
        <f t="shared" si="8"/>
        <v>37</v>
      </c>
      <c r="R26" s="6">
        <f t="shared" si="9"/>
        <v>0.80434782608695654</v>
      </c>
      <c r="S26" s="44" t="str">
        <f>Data!AV21</f>
        <v>Piedmont</v>
      </c>
    </row>
    <row r="27" spans="1:19" ht="13.5" customHeight="1" x14ac:dyDescent="0.25">
      <c r="A27" s="2" t="str">
        <f>Data!A22</f>
        <v>Caroline</v>
      </c>
      <c r="B27" s="4">
        <f>Data!B22</f>
        <v>7</v>
      </c>
      <c r="C27" s="4">
        <f>Data!C22</f>
        <v>2</v>
      </c>
      <c r="D27" s="5">
        <f t="shared" si="0"/>
        <v>0.2857142857142857</v>
      </c>
      <c r="E27" s="4">
        <f>Data!D22</f>
        <v>0</v>
      </c>
      <c r="F27" s="5">
        <f t="shared" si="1"/>
        <v>0</v>
      </c>
      <c r="G27" s="4">
        <f t="shared" si="2"/>
        <v>2</v>
      </c>
      <c r="H27" s="5">
        <f t="shared" si="3"/>
        <v>0.2857142857142857</v>
      </c>
      <c r="I27" s="4">
        <f>Data!E22</f>
        <v>3</v>
      </c>
      <c r="J27" s="5">
        <f t="shared" si="4"/>
        <v>0.42857142857142855</v>
      </c>
      <c r="K27" s="4">
        <f>Data!F22</f>
        <v>1</v>
      </c>
      <c r="L27" s="6">
        <f t="shared" si="5"/>
        <v>0.14285714285714285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4</v>
      </c>
      <c r="R27" s="6">
        <f t="shared" si="9"/>
        <v>0.5714285714285714</v>
      </c>
      <c r="S27" s="44" t="str">
        <f>Data!AV22</f>
        <v>Central</v>
      </c>
    </row>
    <row r="28" spans="1:19" ht="13.5" customHeight="1" x14ac:dyDescent="0.25">
      <c r="A28" s="2" t="str">
        <f>Data!A23</f>
        <v>Carroll</v>
      </c>
      <c r="B28" s="4">
        <f>Data!B23</f>
        <v>41</v>
      </c>
      <c r="C28" s="4">
        <f>Data!C23</f>
        <v>31</v>
      </c>
      <c r="D28" s="5">
        <f t="shared" si="0"/>
        <v>0.75609756097560976</v>
      </c>
      <c r="E28" s="4">
        <f>Data!D23</f>
        <v>0</v>
      </c>
      <c r="F28" s="5">
        <f t="shared" si="1"/>
        <v>0</v>
      </c>
      <c r="G28" s="4">
        <f t="shared" si="2"/>
        <v>31</v>
      </c>
      <c r="H28" s="5">
        <f t="shared" si="3"/>
        <v>0.75609756097560976</v>
      </c>
      <c r="I28" s="4">
        <f>Data!E23</f>
        <v>20</v>
      </c>
      <c r="J28" s="5">
        <f t="shared" si="4"/>
        <v>0.48780487804878048</v>
      </c>
      <c r="K28" s="4">
        <f>Data!F23</f>
        <v>6</v>
      </c>
      <c r="L28" s="6">
        <f t="shared" si="5"/>
        <v>0.14634146341463414</v>
      </c>
      <c r="M28" s="11">
        <f>Data!AR23</f>
        <v>1</v>
      </c>
      <c r="N28" s="15">
        <f t="shared" si="6"/>
        <v>2.4390243902439025E-2</v>
      </c>
      <c r="O28" s="11">
        <f>Data!AS23</f>
        <v>2</v>
      </c>
      <c r="P28" s="15">
        <f t="shared" si="7"/>
        <v>4.878048780487805E-2</v>
      </c>
      <c r="Q28" s="30">
        <f t="shared" si="8"/>
        <v>29</v>
      </c>
      <c r="R28" s="6">
        <f t="shared" si="9"/>
        <v>0.70731707317073167</v>
      </c>
      <c r="S28" s="44" t="str">
        <f>Data!AV23</f>
        <v>Western</v>
      </c>
    </row>
    <row r="29" spans="1:19" ht="13.5" customHeight="1" x14ac:dyDescent="0.25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5">
      <c r="A30" s="2" t="str">
        <f>Data!A25</f>
        <v>Charlotte</v>
      </c>
      <c r="B30" s="4">
        <f>Data!B25</f>
        <v>8</v>
      </c>
      <c r="C30" s="4">
        <f>Data!C25</f>
        <v>6</v>
      </c>
      <c r="D30" s="5">
        <f t="shared" si="0"/>
        <v>0.75</v>
      </c>
      <c r="E30" s="4">
        <f>Data!D25</f>
        <v>0</v>
      </c>
      <c r="F30" s="5">
        <f t="shared" si="1"/>
        <v>0</v>
      </c>
      <c r="G30" s="4">
        <f t="shared" si="2"/>
        <v>6</v>
      </c>
      <c r="H30" s="5">
        <f t="shared" si="3"/>
        <v>0.75</v>
      </c>
      <c r="I30" s="4">
        <f>Data!E25</f>
        <v>3</v>
      </c>
      <c r="J30" s="5">
        <f t="shared" si="4"/>
        <v>0.375</v>
      </c>
      <c r="K30" s="4">
        <f>Data!F25</f>
        <v>2</v>
      </c>
      <c r="L30" s="6">
        <f t="shared" si="5"/>
        <v>0.25</v>
      </c>
      <c r="M30" s="11">
        <f>Data!AR25</f>
        <v>0</v>
      </c>
      <c r="N30" s="15">
        <f t="shared" si="6"/>
        <v>0</v>
      </c>
      <c r="O30" s="11">
        <f>Data!AS25</f>
        <v>0</v>
      </c>
      <c r="P30" s="15">
        <f t="shared" si="7"/>
        <v>0</v>
      </c>
      <c r="Q30" s="30">
        <f t="shared" si="8"/>
        <v>5</v>
      </c>
      <c r="R30" s="6">
        <f t="shared" si="9"/>
        <v>0.625</v>
      </c>
      <c r="S30" s="44" t="str">
        <f>Data!AV25</f>
        <v>Piedmont</v>
      </c>
    </row>
    <row r="31" spans="1:19" ht="13.5" customHeight="1" x14ac:dyDescent="0.25">
      <c r="A31" s="2" t="str">
        <f>Data!A26</f>
        <v>Charlottesville</v>
      </c>
      <c r="B31" s="4">
        <f>Data!B26</f>
        <v>52</v>
      </c>
      <c r="C31" s="4">
        <f>Data!C26</f>
        <v>49</v>
      </c>
      <c r="D31" s="5">
        <f t="shared" si="0"/>
        <v>0.94230769230769229</v>
      </c>
      <c r="E31" s="4">
        <f>Data!D26</f>
        <v>0</v>
      </c>
      <c r="F31" s="5">
        <f t="shared" si="1"/>
        <v>0</v>
      </c>
      <c r="G31" s="4">
        <f t="shared" si="2"/>
        <v>49</v>
      </c>
      <c r="H31" s="5">
        <f t="shared" si="3"/>
        <v>0.94230769230769229</v>
      </c>
      <c r="I31" s="4">
        <f>Data!E26</f>
        <v>19</v>
      </c>
      <c r="J31" s="5">
        <f t="shared" si="4"/>
        <v>0.36538461538461536</v>
      </c>
      <c r="K31" s="4">
        <f>Data!F26</f>
        <v>19</v>
      </c>
      <c r="L31" s="6">
        <f t="shared" si="5"/>
        <v>0.36538461538461536</v>
      </c>
      <c r="M31" s="11">
        <f>Data!AR26</f>
        <v>0</v>
      </c>
      <c r="N31" s="15">
        <f t="shared" si="6"/>
        <v>0</v>
      </c>
      <c r="O31" s="11">
        <f>Data!AS26</f>
        <v>0</v>
      </c>
      <c r="P31" s="15">
        <f t="shared" si="7"/>
        <v>0</v>
      </c>
      <c r="Q31" s="30">
        <f t="shared" si="8"/>
        <v>38</v>
      </c>
      <c r="R31" s="6">
        <f t="shared" si="9"/>
        <v>0.73076923076923073</v>
      </c>
      <c r="S31" s="44" t="str">
        <f>Data!AV26</f>
        <v>Piedmont</v>
      </c>
    </row>
    <row r="32" spans="1:19" ht="13.5" customHeight="1" x14ac:dyDescent="0.25">
      <c r="A32" s="2" t="str">
        <f>Data!A27</f>
        <v>Chesapeake</v>
      </c>
      <c r="B32" s="4">
        <f>Data!B27</f>
        <v>71</v>
      </c>
      <c r="C32" s="4">
        <f>Data!C27</f>
        <v>61</v>
      </c>
      <c r="D32" s="5">
        <f t="shared" si="0"/>
        <v>0.85915492957746475</v>
      </c>
      <c r="E32" s="4">
        <f>Data!D27</f>
        <v>0</v>
      </c>
      <c r="F32" s="5">
        <f t="shared" si="1"/>
        <v>0</v>
      </c>
      <c r="G32" s="4">
        <f t="shared" si="2"/>
        <v>61</v>
      </c>
      <c r="H32" s="5">
        <f t="shared" si="3"/>
        <v>0.85915492957746475</v>
      </c>
      <c r="I32" s="4">
        <f>Data!E27</f>
        <v>47</v>
      </c>
      <c r="J32" s="5">
        <f t="shared" si="4"/>
        <v>0.6619718309859155</v>
      </c>
      <c r="K32" s="4">
        <f>Data!F27</f>
        <v>10</v>
      </c>
      <c r="L32" s="6">
        <f t="shared" si="5"/>
        <v>0.14084507042253522</v>
      </c>
      <c r="M32" s="11">
        <f>Data!AR27</f>
        <v>1</v>
      </c>
      <c r="N32" s="15">
        <f t="shared" si="6"/>
        <v>1.4084507042253521E-2</v>
      </c>
      <c r="O32" s="11">
        <f>Data!AS27</f>
        <v>0</v>
      </c>
      <c r="P32" s="15">
        <f t="shared" si="7"/>
        <v>0</v>
      </c>
      <c r="Q32" s="30">
        <f t="shared" si="8"/>
        <v>58</v>
      </c>
      <c r="R32" s="6">
        <f t="shared" si="9"/>
        <v>0.81690140845070425</v>
      </c>
      <c r="S32" s="44" t="str">
        <f>Data!AV27</f>
        <v>Eastern</v>
      </c>
    </row>
    <row r="33" spans="1:19" ht="13.5" customHeight="1" x14ac:dyDescent="0.25">
      <c r="A33" s="2" t="str">
        <f>Data!A28</f>
        <v>Chesterfield</v>
      </c>
      <c r="B33" s="4">
        <f>Data!B28</f>
        <v>116</v>
      </c>
      <c r="C33" s="4">
        <f>Data!C28</f>
        <v>86</v>
      </c>
      <c r="D33" s="5">
        <f t="shared" si="0"/>
        <v>0.74137931034482762</v>
      </c>
      <c r="E33" s="4">
        <f>Data!D28</f>
        <v>0</v>
      </c>
      <c r="F33" s="5">
        <f t="shared" si="1"/>
        <v>0</v>
      </c>
      <c r="G33" s="4">
        <f t="shared" si="2"/>
        <v>86</v>
      </c>
      <c r="H33" s="5">
        <f t="shared" si="3"/>
        <v>0.74137931034482762</v>
      </c>
      <c r="I33" s="4">
        <f>Data!E28</f>
        <v>67</v>
      </c>
      <c r="J33" s="5">
        <f t="shared" si="4"/>
        <v>0.57758620689655171</v>
      </c>
      <c r="K33" s="4">
        <f>Data!F28</f>
        <v>9</v>
      </c>
      <c r="L33" s="6">
        <f t="shared" si="5"/>
        <v>7.7586206896551727E-2</v>
      </c>
      <c r="M33" s="11">
        <f>Data!AR28</f>
        <v>1</v>
      </c>
      <c r="N33" s="15">
        <f t="shared" si="6"/>
        <v>8.6206896551724137E-3</v>
      </c>
      <c r="O33" s="11">
        <f>Data!AS28</f>
        <v>1</v>
      </c>
      <c r="P33" s="15">
        <f t="shared" si="7"/>
        <v>8.6206896551724137E-3</v>
      </c>
      <c r="Q33" s="30">
        <f t="shared" si="8"/>
        <v>78</v>
      </c>
      <c r="R33" s="6">
        <f t="shared" si="9"/>
        <v>0.67241379310344829</v>
      </c>
      <c r="S33" s="44" t="str">
        <f>Data!AV28</f>
        <v>Central</v>
      </c>
    </row>
    <row r="34" spans="1:19" ht="13.5" customHeight="1" x14ac:dyDescent="0.25">
      <c r="A34" s="2" t="str">
        <f>Data!A29</f>
        <v>Clarke</v>
      </c>
      <c r="B34" s="4">
        <f>Data!B29</f>
        <v>6</v>
      </c>
      <c r="C34" s="4">
        <f>Data!C29</f>
        <v>3</v>
      </c>
      <c r="D34" s="5">
        <f t="shared" si="0"/>
        <v>0.5</v>
      </c>
      <c r="E34" s="4">
        <f>Data!D29</f>
        <v>0</v>
      </c>
      <c r="F34" s="5">
        <f t="shared" si="1"/>
        <v>0</v>
      </c>
      <c r="G34" s="4">
        <f t="shared" si="2"/>
        <v>3</v>
      </c>
      <c r="H34" s="5">
        <f t="shared" si="3"/>
        <v>0.5</v>
      </c>
      <c r="I34" s="4">
        <f>Data!E29</f>
        <v>3</v>
      </c>
      <c r="J34" s="5">
        <f t="shared" si="4"/>
        <v>0.5</v>
      </c>
      <c r="K34" s="4">
        <f>Data!F29</f>
        <v>1</v>
      </c>
      <c r="L34" s="6">
        <f t="shared" si="5"/>
        <v>0.16666666666666666</v>
      </c>
      <c r="M34" s="11">
        <f>Data!AR29</f>
        <v>1</v>
      </c>
      <c r="N34" s="15">
        <f t="shared" si="6"/>
        <v>0.16666666666666666</v>
      </c>
      <c r="O34" s="11">
        <f>Data!AS29</f>
        <v>0</v>
      </c>
      <c r="P34" s="15">
        <f t="shared" si="7"/>
        <v>0</v>
      </c>
      <c r="Q34" s="30">
        <f t="shared" si="8"/>
        <v>5</v>
      </c>
      <c r="R34" s="6">
        <f t="shared" si="9"/>
        <v>0.83333333333333337</v>
      </c>
      <c r="S34" s="44" t="str">
        <f>Data!AV29</f>
        <v>Northern</v>
      </c>
    </row>
    <row r="35" spans="1:19" ht="13.5" customHeight="1" x14ac:dyDescent="0.25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5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5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5">
      <c r="A38" s="2" t="str">
        <f>Data!A33</f>
        <v>Craig</v>
      </c>
      <c r="B38" s="4">
        <f>Data!B33</f>
        <v>12</v>
      </c>
      <c r="C38" s="4">
        <f>Data!C33</f>
        <v>12</v>
      </c>
      <c r="D38" s="5">
        <f t="shared" si="0"/>
        <v>1</v>
      </c>
      <c r="E38" s="4">
        <f>Data!D33</f>
        <v>0</v>
      </c>
      <c r="F38" s="5">
        <f t="shared" si="1"/>
        <v>0</v>
      </c>
      <c r="G38" s="4">
        <f t="shared" si="2"/>
        <v>12</v>
      </c>
      <c r="H38" s="5">
        <f t="shared" si="3"/>
        <v>1</v>
      </c>
      <c r="I38" s="4">
        <f>Data!E33</f>
        <v>7</v>
      </c>
      <c r="J38" s="5">
        <f t="shared" si="4"/>
        <v>0.58333333333333337</v>
      </c>
      <c r="K38" s="4">
        <f>Data!F33</f>
        <v>0</v>
      </c>
      <c r="L38" s="6">
        <f t="shared" si="5"/>
        <v>0</v>
      </c>
      <c r="M38" s="11">
        <f>Data!AR33</f>
        <v>2</v>
      </c>
      <c r="N38" s="15">
        <f t="shared" si="6"/>
        <v>0.16666666666666666</v>
      </c>
      <c r="O38" s="11">
        <f>Data!AS33</f>
        <v>0</v>
      </c>
      <c r="P38" s="15">
        <f t="shared" si="7"/>
        <v>0</v>
      </c>
      <c r="Q38" s="30">
        <f t="shared" si="8"/>
        <v>9</v>
      </c>
      <c r="R38" s="6">
        <f t="shared" si="9"/>
        <v>0.75</v>
      </c>
      <c r="S38" s="44" t="str">
        <f>Data!AV33</f>
        <v>Piedmont</v>
      </c>
    </row>
    <row r="39" spans="1:19" ht="13.5" customHeight="1" x14ac:dyDescent="0.25">
      <c r="A39" s="2" t="str">
        <f>Data!A34</f>
        <v>Culpeper</v>
      </c>
      <c r="B39" s="4">
        <f>Data!B34</f>
        <v>12</v>
      </c>
      <c r="C39" s="4">
        <f>Data!C34</f>
        <v>9</v>
      </c>
      <c r="D39" s="5">
        <f t="shared" si="0"/>
        <v>0.75</v>
      </c>
      <c r="E39" s="4">
        <f>Data!D34</f>
        <v>0</v>
      </c>
      <c r="F39" s="5">
        <f t="shared" si="1"/>
        <v>0</v>
      </c>
      <c r="G39" s="4">
        <f t="shared" si="2"/>
        <v>9</v>
      </c>
      <c r="H39" s="5">
        <f t="shared" si="3"/>
        <v>0.75</v>
      </c>
      <c r="I39" s="4">
        <f>Data!E34</f>
        <v>10</v>
      </c>
      <c r="J39" s="5">
        <f t="shared" si="4"/>
        <v>0.83333333333333337</v>
      </c>
      <c r="K39" s="4">
        <f>Data!F34</f>
        <v>0</v>
      </c>
      <c r="L39" s="6">
        <f t="shared" si="5"/>
        <v>0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10</v>
      </c>
      <c r="R39" s="6">
        <f t="shared" si="9"/>
        <v>0.83333333333333337</v>
      </c>
      <c r="S39" s="44" t="str">
        <f>Data!AV34</f>
        <v>Northern</v>
      </c>
    </row>
    <row r="40" spans="1:19" ht="13.5" customHeight="1" x14ac:dyDescent="0.25">
      <c r="A40" s="2" t="str">
        <f>Data!A35</f>
        <v>Cumberland</v>
      </c>
      <c r="B40" s="4">
        <f>Data!B35</f>
        <v>3</v>
      </c>
      <c r="C40" s="4">
        <f>Data!C35</f>
        <v>1</v>
      </c>
      <c r="D40" s="5">
        <f t="shared" si="0"/>
        <v>0.33333333333333331</v>
      </c>
      <c r="E40" s="4">
        <f>Data!D35</f>
        <v>0</v>
      </c>
      <c r="F40" s="5">
        <f t="shared" si="1"/>
        <v>0</v>
      </c>
      <c r="G40" s="4">
        <f t="shared" si="2"/>
        <v>1</v>
      </c>
      <c r="H40" s="5">
        <f t="shared" si="3"/>
        <v>0.33333333333333331</v>
      </c>
      <c r="I40" s="4">
        <f>Data!E35</f>
        <v>2</v>
      </c>
      <c r="J40" s="5">
        <f t="shared" si="4"/>
        <v>0.66666666666666663</v>
      </c>
      <c r="K40" s="4">
        <f>Data!F35</f>
        <v>1</v>
      </c>
      <c r="L40" s="6">
        <f t="shared" si="5"/>
        <v>0.33333333333333331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3</v>
      </c>
      <c r="R40" s="6">
        <f t="shared" si="9"/>
        <v>1</v>
      </c>
      <c r="S40" s="44" t="str">
        <f>Data!AV35</f>
        <v>Central</v>
      </c>
    </row>
    <row r="41" spans="1:19" ht="13.5" customHeight="1" x14ac:dyDescent="0.25">
      <c r="A41" s="2" t="str">
        <f>Data!A36</f>
        <v>Danville</v>
      </c>
      <c r="B41" s="4">
        <f>Data!B36</f>
        <v>45</v>
      </c>
      <c r="C41" s="4">
        <f>Data!C36</f>
        <v>28</v>
      </c>
      <c r="D41" s="5">
        <f t="shared" si="0"/>
        <v>0.62222222222222223</v>
      </c>
      <c r="E41" s="4">
        <f>Data!D36</f>
        <v>0</v>
      </c>
      <c r="F41" s="5">
        <f t="shared" si="1"/>
        <v>0</v>
      </c>
      <c r="G41" s="4">
        <f t="shared" si="2"/>
        <v>28</v>
      </c>
      <c r="H41" s="5">
        <f t="shared" si="3"/>
        <v>0.62222222222222223</v>
      </c>
      <c r="I41" s="4">
        <f>Data!E36</f>
        <v>26</v>
      </c>
      <c r="J41" s="5">
        <f t="shared" si="4"/>
        <v>0.57777777777777772</v>
      </c>
      <c r="K41" s="4">
        <f>Data!F36</f>
        <v>1</v>
      </c>
      <c r="L41" s="6">
        <f t="shared" si="5"/>
        <v>2.2222222222222223E-2</v>
      </c>
      <c r="M41" s="11">
        <f>Data!AR36</f>
        <v>0</v>
      </c>
      <c r="N41" s="15">
        <f t="shared" si="6"/>
        <v>0</v>
      </c>
      <c r="O41" s="11">
        <f>Data!AS36</f>
        <v>0</v>
      </c>
      <c r="P41" s="15">
        <f t="shared" si="7"/>
        <v>0</v>
      </c>
      <c r="Q41" s="30">
        <f t="shared" si="8"/>
        <v>27</v>
      </c>
      <c r="R41" s="6">
        <f t="shared" si="9"/>
        <v>0.6</v>
      </c>
      <c r="S41" s="44" t="str">
        <f>Data!AV36</f>
        <v>Piedmont</v>
      </c>
    </row>
    <row r="42" spans="1:19" ht="13.5" customHeight="1" x14ac:dyDescent="0.25">
      <c r="A42" s="2" t="str">
        <f>Data!A37</f>
        <v>Dickenson</v>
      </c>
      <c r="B42" s="4">
        <f>Data!B37</f>
        <v>22</v>
      </c>
      <c r="C42" s="4">
        <f>Data!C37</f>
        <v>13</v>
      </c>
      <c r="D42" s="5">
        <f t="shared" si="0"/>
        <v>0.59090909090909094</v>
      </c>
      <c r="E42" s="4">
        <f>Data!D37</f>
        <v>0</v>
      </c>
      <c r="F42" s="5">
        <f t="shared" si="1"/>
        <v>0</v>
      </c>
      <c r="G42" s="4">
        <f t="shared" si="2"/>
        <v>13</v>
      </c>
      <c r="H42" s="5">
        <f t="shared" si="3"/>
        <v>0.59090909090909094</v>
      </c>
      <c r="I42" s="4">
        <f>Data!E37</f>
        <v>14</v>
      </c>
      <c r="J42" s="5">
        <f t="shared" si="4"/>
        <v>0.63636363636363635</v>
      </c>
      <c r="K42" s="4">
        <f>Data!F37</f>
        <v>3</v>
      </c>
      <c r="L42" s="6">
        <f t="shared" si="5"/>
        <v>0.13636363636363635</v>
      </c>
      <c r="M42" s="11">
        <f>Data!AR37</f>
        <v>0</v>
      </c>
      <c r="N42" s="15">
        <f t="shared" si="6"/>
        <v>0</v>
      </c>
      <c r="O42" s="11">
        <f>Data!AS37</f>
        <v>0</v>
      </c>
      <c r="P42" s="15">
        <f t="shared" si="7"/>
        <v>0</v>
      </c>
      <c r="Q42" s="30">
        <f t="shared" si="8"/>
        <v>17</v>
      </c>
      <c r="R42" s="6">
        <f t="shared" si="9"/>
        <v>0.77272727272727271</v>
      </c>
      <c r="S42" s="44" t="str">
        <f>Data!AV37</f>
        <v>Western</v>
      </c>
    </row>
    <row r="43" spans="1:19" ht="13.5" customHeight="1" x14ac:dyDescent="0.25">
      <c r="A43" s="2" t="str">
        <f>Data!A38</f>
        <v>Dinwiddie</v>
      </c>
      <c r="B43" s="4">
        <f>Data!B38</f>
        <v>18</v>
      </c>
      <c r="C43" s="4">
        <f>Data!C38</f>
        <v>15</v>
      </c>
      <c r="D43" s="5">
        <f t="shared" si="0"/>
        <v>0.83333333333333337</v>
      </c>
      <c r="E43" s="4">
        <f>Data!D38</f>
        <v>0</v>
      </c>
      <c r="F43" s="5">
        <f t="shared" si="1"/>
        <v>0</v>
      </c>
      <c r="G43" s="4">
        <f t="shared" si="2"/>
        <v>15</v>
      </c>
      <c r="H43" s="5">
        <f t="shared" si="3"/>
        <v>0.83333333333333337</v>
      </c>
      <c r="I43" s="4">
        <f>Data!E38</f>
        <v>15</v>
      </c>
      <c r="J43" s="5">
        <f t="shared" si="4"/>
        <v>0.83333333333333337</v>
      </c>
      <c r="K43" s="4">
        <f>Data!F38</f>
        <v>1</v>
      </c>
      <c r="L43" s="6">
        <f t="shared" si="5"/>
        <v>5.5555555555555552E-2</v>
      </c>
      <c r="M43" s="11">
        <f>Data!AR38</f>
        <v>0</v>
      </c>
      <c r="N43" s="15">
        <f t="shared" si="6"/>
        <v>0</v>
      </c>
      <c r="O43" s="11">
        <f>Data!AS38</f>
        <v>0</v>
      </c>
      <c r="P43" s="15">
        <f t="shared" si="7"/>
        <v>0</v>
      </c>
      <c r="Q43" s="30">
        <f t="shared" si="8"/>
        <v>16</v>
      </c>
      <c r="R43" s="6">
        <f t="shared" si="9"/>
        <v>0.88888888888888884</v>
      </c>
      <c r="S43" s="44" t="str">
        <f>Data!AV38</f>
        <v>Eastern</v>
      </c>
    </row>
    <row r="44" spans="1:19" ht="13.5" customHeight="1" x14ac:dyDescent="0.25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5">
      <c r="A45" s="2" t="str">
        <f>Data!A40</f>
        <v>Essex</v>
      </c>
      <c r="B45" s="4">
        <f>Data!B40</f>
        <v>6</v>
      </c>
      <c r="C45" s="4">
        <f>Data!C40</f>
        <v>5</v>
      </c>
      <c r="D45" s="5">
        <f t="shared" si="0"/>
        <v>0.83333333333333337</v>
      </c>
      <c r="E45" s="4">
        <f>Data!D40</f>
        <v>0</v>
      </c>
      <c r="F45" s="5">
        <f t="shared" si="1"/>
        <v>0</v>
      </c>
      <c r="G45" s="4">
        <f t="shared" si="2"/>
        <v>5</v>
      </c>
      <c r="H45" s="5">
        <f t="shared" si="3"/>
        <v>0.83333333333333337</v>
      </c>
      <c r="I45" s="4">
        <f>Data!E40</f>
        <v>4</v>
      </c>
      <c r="J45" s="5">
        <f t="shared" si="4"/>
        <v>0.66666666666666663</v>
      </c>
      <c r="K45" s="4">
        <f>Data!F40</f>
        <v>1</v>
      </c>
      <c r="L45" s="6">
        <f t="shared" si="5"/>
        <v>0.16666666666666666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5</v>
      </c>
      <c r="R45" s="6">
        <f t="shared" si="9"/>
        <v>0.83333333333333337</v>
      </c>
      <c r="S45" s="44" t="str">
        <f>Data!AV40</f>
        <v>Central</v>
      </c>
    </row>
    <row r="46" spans="1:19" ht="13.5" customHeight="1" x14ac:dyDescent="0.25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5">
      <c r="A47" s="2" t="str">
        <f>Data!A42</f>
        <v>Fairfax County</v>
      </c>
      <c r="B47" s="4">
        <f>Data!B42</f>
        <v>214</v>
      </c>
      <c r="C47" s="4">
        <f>Data!C42</f>
        <v>150</v>
      </c>
      <c r="D47" s="5">
        <f t="shared" si="0"/>
        <v>0.7009345794392523</v>
      </c>
      <c r="E47" s="4">
        <f>Data!D42</f>
        <v>0</v>
      </c>
      <c r="F47" s="5">
        <f t="shared" si="1"/>
        <v>0</v>
      </c>
      <c r="G47" s="4">
        <f t="shared" si="2"/>
        <v>150</v>
      </c>
      <c r="H47" s="5">
        <f t="shared" si="3"/>
        <v>0.7009345794392523</v>
      </c>
      <c r="I47" s="4">
        <f>Data!E42</f>
        <v>121</v>
      </c>
      <c r="J47" s="5">
        <f t="shared" si="4"/>
        <v>0.56542056074766356</v>
      </c>
      <c r="K47" s="4">
        <f>Data!F42</f>
        <v>24</v>
      </c>
      <c r="L47" s="6">
        <f t="shared" si="5"/>
        <v>0.11214953271028037</v>
      </c>
      <c r="M47" s="11">
        <f>Data!AR42</f>
        <v>5</v>
      </c>
      <c r="N47" s="15">
        <f t="shared" si="6"/>
        <v>2.336448598130841E-2</v>
      </c>
      <c r="O47" s="11">
        <f>Data!AS42</f>
        <v>4</v>
      </c>
      <c r="P47" s="15">
        <f t="shared" si="7"/>
        <v>1.8691588785046728E-2</v>
      </c>
      <c r="Q47" s="30">
        <f t="shared" si="8"/>
        <v>154</v>
      </c>
      <c r="R47" s="6">
        <f t="shared" si="9"/>
        <v>0.71962616822429903</v>
      </c>
      <c r="S47" s="44" t="str">
        <f>Data!AV42</f>
        <v>Northern</v>
      </c>
    </row>
    <row r="48" spans="1:19" ht="13.5" customHeight="1" x14ac:dyDescent="0.25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5">
      <c r="A49" s="2" t="str">
        <f>Data!A44</f>
        <v>Fauquier</v>
      </c>
      <c r="B49" s="4">
        <f>Data!B44</f>
        <v>31</v>
      </c>
      <c r="C49" s="4">
        <f>Data!C44</f>
        <v>21</v>
      </c>
      <c r="D49" s="5">
        <f t="shared" si="0"/>
        <v>0.67741935483870963</v>
      </c>
      <c r="E49" s="4">
        <f>Data!D44</f>
        <v>0</v>
      </c>
      <c r="F49" s="5">
        <f t="shared" si="1"/>
        <v>0</v>
      </c>
      <c r="G49" s="4">
        <f t="shared" si="2"/>
        <v>21</v>
      </c>
      <c r="H49" s="5">
        <f t="shared" si="3"/>
        <v>0.67741935483870963</v>
      </c>
      <c r="I49" s="4">
        <f>Data!E44</f>
        <v>17</v>
      </c>
      <c r="J49" s="5">
        <f t="shared" si="4"/>
        <v>0.54838709677419351</v>
      </c>
      <c r="K49" s="4">
        <f>Data!F44</f>
        <v>5</v>
      </c>
      <c r="L49" s="6">
        <f t="shared" si="5"/>
        <v>0.16129032258064516</v>
      </c>
      <c r="M49" s="11">
        <f>Data!AR44</f>
        <v>2</v>
      </c>
      <c r="N49" s="15">
        <f t="shared" si="6"/>
        <v>6.4516129032258063E-2</v>
      </c>
      <c r="O49" s="11">
        <f>Data!AS44</f>
        <v>0</v>
      </c>
      <c r="P49" s="15">
        <f t="shared" si="7"/>
        <v>0</v>
      </c>
      <c r="Q49" s="30">
        <f t="shared" si="8"/>
        <v>24</v>
      </c>
      <c r="R49" s="6">
        <f t="shared" si="9"/>
        <v>0.77419354838709675</v>
      </c>
      <c r="S49" s="44" t="str">
        <f>Data!AV44</f>
        <v>Northern</v>
      </c>
    </row>
    <row r="50" spans="1:19" ht="13.5" customHeight="1" x14ac:dyDescent="0.25">
      <c r="A50" s="2" t="str">
        <f>Data!A45</f>
        <v>Floyd</v>
      </c>
      <c r="B50" s="4">
        <f>Data!B45</f>
        <v>16</v>
      </c>
      <c r="C50" s="4">
        <f>Data!C45</f>
        <v>13</v>
      </c>
      <c r="D50" s="5">
        <f t="shared" si="0"/>
        <v>0.8125</v>
      </c>
      <c r="E50" s="4">
        <f>Data!D45</f>
        <v>0</v>
      </c>
      <c r="F50" s="5">
        <f t="shared" si="1"/>
        <v>0</v>
      </c>
      <c r="G50" s="4">
        <f t="shared" si="2"/>
        <v>13</v>
      </c>
      <c r="H50" s="5">
        <f t="shared" si="3"/>
        <v>0.8125</v>
      </c>
      <c r="I50" s="4">
        <f>Data!E45</f>
        <v>7</v>
      </c>
      <c r="J50" s="5">
        <f t="shared" si="4"/>
        <v>0.4375</v>
      </c>
      <c r="K50" s="4">
        <f>Data!F45</f>
        <v>1</v>
      </c>
      <c r="L50" s="6">
        <f t="shared" si="5"/>
        <v>6.25E-2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8</v>
      </c>
      <c r="R50" s="6">
        <f t="shared" si="9"/>
        <v>0.5</v>
      </c>
      <c r="S50" s="44" t="str">
        <f>Data!AV45</f>
        <v>Western</v>
      </c>
    </row>
    <row r="51" spans="1:19" ht="13.5" customHeight="1" x14ac:dyDescent="0.25">
      <c r="A51" s="2" t="str">
        <f>Data!A46</f>
        <v>Fluvanna</v>
      </c>
      <c r="B51" s="4">
        <f>Data!B46</f>
        <v>21</v>
      </c>
      <c r="C51" s="4">
        <f>Data!C46</f>
        <v>21</v>
      </c>
      <c r="D51" s="5">
        <f t="shared" si="0"/>
        <v>1</v>
      </c>
      <c r="E51" s="4">
        <f>Data!D46</f>
        <v>0</v>
      </c>
      <c r="F51" s="5">
        <f t="shared" si="1"/>
        <v>0</v>
      </c>
      <c r="G51" s="4">
        <f t="shared" si="2"/>
        <v>21</v>
      </c>
      <c r="H51" s="5">
        <f t="shared" si="3"/>
        <v>1</v>
      </c>
      <c r="I51" s="4">
        <f>Data!E46</f>
        <v>14</v>
      </c>
      <c r="J51" s="5">
        <f t="shared" si="4"/>
        <v>0.66666666666666663</v>
      </c>
      <c r="K51" s="4">
        <f>Data!F46</f>
        <v>4</v>
      </c>
      <c r="L51" s="6">
        <f t="shared" si="5"/>
        <v>0.19047619047619047</v>
      </c>
      <c r="M51" s="11">
        <f>Data!AR46</f>
        <v>0</v>
      </c>
      <c r="N51" s="15">
        <f t="shared" si="6"/>
        <v>0</v>
      </c>
      <c r="O51" s="11">
        <f>Data!AS46</f>
        <v>0</v>
      </c>
      <c r="P51" s="15">
        <f t="shared" si="7"/>
        <v>0</v>
      </c>
      <c r="Q51" s="30">
        <f t="shared" si="8"/>
        <v>18</v>
      </c>
      <c r="R51" s="6">
        <f t="shared" si="9"/>
        <v>0.8571428571428571</v>
      </c>
      <c r="S51" s="44" t="str">
        <f>Data!AV46</f>
        <v>Central</v>
      </c>
    </row>
    <row r="52" spans="1:19" ht="13.5" customHeight="1" x14ac:dyDescent="0.25">
      <c r="A52" s="2" t="str">
        <f>Data!A47</f>
        <v>Franklin City</v>
      </c>
      <c r="B52" s="4">
        <f>Data!B47</f>
        <v>16</v>
      </c>
      <c r="C52" s="4">
        <f>Data!C47</f>
        <v>12</v>
      </c>
      <c r="D52" s="5">
        <f t="shared" si="0"/>
        <v>0.75</v>
      </c>
      <c r="E52" s="4">
        <f>Data!D47</f>
        <v>0</v>
      </c>
      <c r="F52" s="5">
        <f t="shared" si="1"/>
        <v>0</v>
      </c>
      <c r="G52" s="4">
        <f t="shared" si="2"/>
        <v>12</v>
      </c>
      <c r="H52" s="5">
        <f t="shared" si="3"/>
        <v>0.75</v>
      </c>
      <c r="I52" s="4">
        <f>Data!E47</f>
        <v>11</v>
      </c>
      <c r="J52" s="5">
        <f t="shared" si="4"/>
        <v>0.6875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0</v>
      </c>
      <c r="P52" s="15">
        <f t="shared" si="7"/>
        <v>0</v>
      </c>
      <c r="Q52" s="30">
        <f t="shared" si="8"/>
        <v>11</v>
      </c>
      <c r="R52" s="6">
        <f t="shared" si="9"/>
        <v>0.6875</v>
      </c>
      <c r="S52" s="44" t="str">
        <f>Data!AV47</f>
        <v>Eastern</v>
      </c>
    </row>
    <row r="53" spans="1:19" ht="13.5" customHeight="1" x14ac:dyDescent="0.25">
      <c r="A53" s="2" t="str">
        <f>Data!A48</f>
        <v>Franklin County</v>
      </c>
      <c r="B53" s="4">
        <f>Data!B48</f>
        <v>79</v>
      </c>
      <c r="C53" s="4">
        <f>Data!C48</f>
        <v>65</v>
      </c>
      <c r="D53" s="5">
        <f t="shared" si="0"/>
        <v>0.82278481012658233</v>
      </c>
      <c r="E53" s="4">
        <f>Data!D48</f>
        <v>0</v>
      </c>
      <c r="F53" s="5">
        <f t="shared" si="1"/>
        <v>0</v>
      </c>
      <c r="G53" s="4">
        <f t="shared" si="2"/>
        <v>65</v>
      </c>
      <c r="H53" s="5">
        <f t="shared" si="3"/>
        <v>0.82278481012658233</v>
      </c>
      <c r="I53" s="4">
        <f>Data!E48</f>
        <v>35</v>
      </c>
      <c r="J53" s="5">
        <f t="shared" si="4"/>
        <v>0.44303797468354428</v>
      </c>
      <c r="K53" s="4">
        <f>Data!F48</f>
        <v>12</v>
      </c>
      <c r="L53" s="6">
        <f t="shared" si="5"/>
        <v>0.15189873417721519</v>
      </c>
      <c r="M53" s="11">
        <f>Data!AR48</f>
        <v>2</v>
      </c>
      <c r="N53" s="15">
        <f t="shared" si="6"/>
        <v>2.5316455696202531E-2</v>
      </c>
      <c r="O53" s="11">
        <f>Data!AS48</f>
        <v>4</v>
      </c>
      <c r="P53" s="15">
        <f t="shared" si="7"/>
        <v>5.0632911392405063E-2</v>
      </c>
      <c r="Q53" s="30">
        <f t="shared" si="8"/>
        <v>53</v>
      </c>
      <c r="R53" s="6">
        <f t="shared" si="9"/>
        <v>0.67088607594936711</v>
      </c>
      <c r="S53" s="44" t="str">
        <f>Data!AV48</f>
        <v>Piedmont</v>
      </c>
    </row>
    <row r="54" spans="1:19" ht="13.5" customHeight="1" x14ac:dyDescent="0.25">
      <c r="A54" s="2" t="str">
        <f>Data!A49</f>
        <v>Frederick</v>
      </c>
      <c r="B54" s="4">
        <f>Data!B49</f>
        <v>46</v>
      </c>
      <c r="C54" s="4">
        <f>Data!C49</f>
        <v>35</v>
      </c>
      <c r="D54" s="5">
        <f t="shared" si="0"/>
        <v>0.76086956521739135</v>
      </c>
      <c r="E54" s="4">
        <f>Data!D49</f>
        <v>0</v>
      </c>
      <c r="F54" s="5">
        <f t="shared" si="1"/>
        <v>0</v>
      </c>
      <c r="G54" s="4">
        <f t="shared" si="2"/>
        <v>35</v>
      </c>
      <c r="H54" s="5">
        <f t="shared" si="3"/>
        <v>0.76086956521739135</v>
      </c>
      <c r="I54" s="4">
        <f>Data!E49</f>
        <v>30</v>
      </c>
      <c r="J54" s="5">
        <f t="shared" si="4"/>
        <v>0.65217391304347827</v>
      </c>
      <c r="K54" s="4">
        <f>Data!F49</f>
        <v>4</v>
      </c>
      <c r="L54" s="6">
        <f t="shared" si="5"/>
        <v>8.6956521739130432E-2</v>
      </c>
      <c r="M54" s="11">
        <f>Data!AR49</f>
        <v>0</v>
      </c>
      <c r="N54" s="15">
        <f t="shared" si="6"/>
        <v>0</v>
      </c>
      <c r="O54" s="11">
        <f>Data!AS49</f>
        <v>0</v>
      </c>
      <c r="P54" s="15">
        <f t="shared" si="7"/>
        <v>0</v>
      </c>
      <c r="Q54" s="30">
        <f t="shared" si="8"/>
        <v>34</v>
      </c>
      <c r="R54" s="6">
        <f t="shared" si="9"/>
        <v>0.73913043478260865</v>
      </c>
      <c r="S54" s="44" t="str">
        <f>Data!AV49</f>
        <v>Northern</v>
      </c>
    </row>
    <row r="55" spans="1:19" ht="13.5" customHeight="1" x14ac:dyDescent="0.25">
      <c r="A55" s="2" t="str">
        <f>Data!A50</f>
        <v>Fredericksburg</v>
      </c>
      <c r="B55" s="4">
        <f>Data!B50</f>
        <v>51</v>
      </c>
      <c r="C55" s="4">
        <f>Data!C50</f>
        <v>41</v>
      </c>
      <c r="D55" s="5">
        <f t="shared" si="0"/>
        <v>0.80392156862745101</v>
      </c>
      <c r="E55" s="4">
        <f>Data!D50</f>
        <v>0</v>
      </c>
      <c r="F55" s="5">
        <f t="shared" si="1"/>
        <v>0</v>
      </c>
      <c r="G55" s="4">
        <f t="shared" si="2"/>
        <v>41</v>
      </c>
      <c r="H55" s="5">
        <f t="shared" si="3"/>
        <v>0.80392156862745101</v>
      </c>
      <c r="I55" s="4">
        <f>Data!E50</f>
        <v>28</v>
      </c>
      <c r="J55" s="5">
        <f t="shared" si="4"/>
        <v>0.5490196078431373</v>
      </c>
      <c r="K55" s="4">
        <f>Data!F50</f>
        <v>5</v>
      </c>
      <c r="L55" s="6">
        <f t="shared" si="5"/>
        <v>9.8039215686274508E-2</v>
      </c>
      <c r="M55" s="11">
        <f>Data!AR50</f>
        <v>2</v>
      </c>
      <c r="N55" s="15">
        <f t="shared" si="6"/>
        <v>3.9215686274509803E-2</v>
      </c>
      <c r="O55" s="11">
        <f>Data!AS50</f>
        <v>0</v>
      </c>
      <c r="P55" s="15">
        <f t="shared" si="7"/>
        <v>0</v>
      </c>
      <c r="Q55" s="30">
        <f t="shared" si="8"/>
        <v>35</v>
      </c>
      <c r="R55" s="6">
        <f t="shared" si="9"/>
        <v>0.68627450980392157</v>
      </c>
      <c r="S55" s="44" t="str">
        <f>Data!AV50</f>
        <v>Northern</v>
      </c>
    </row>
    <row r="56" spans="1:19" ht="13.5" customHeight="1" x14ac:dyDescent="0.25">
      <c r="A56" s="2" t="str">
        <f>Data!A51</f>
        <v>Galax</v>
      </c>
      <c r="B56" s="4">
        <f>Data!B51</f>
        <v>36</v>
      </c>
      <c r="C56" s="4">
        <f>Data!C51</f>
        <v>32</v>
      </c>
      <c r="D56" s="5">
        <f t="shared" si="0"/>
        <v>0.88888888888888884</v>
      </c>
      <c r="E56" s="4">
        <f>Data!D51</f>
        <v>0</v>
      </c>
      <c r="F56" s="5">
        <f t="shared" si="1"/>
        <v>0</v>
      </c>
      <c r="G56" s="4">
        <f t="shared" si="2"/>
        <v>32</v>
      </c>
      <c r="H56" s="5">
        <f t="shared" si="3"/>
        <v>0.88888888888888884</v>
      </c>
      <c r="I56" s="4">
        <f>Data!E51</f>
        <v>15</v>
      </c>
      <c r="J56" s="5">
        <f t="shared" si="4"/>
        <v>0.41666666666666669</v>
      </c>
      <c r="K56" s="4">
        <f>Data!F51</f>
        <v>5</v>
      </c>
      <c r="L56" s="6">
        <f t="shared" si="5"/>
        <v>0.1388888888888889</v>
      </c>
      <c r="M56" s="11">
        <f>Data!AR51</f>
        <v>2</v>
      </c>
      <c r="N56" s="15">
        <f t="shared" si="6"/>
        <v>5.5555555555555552E-2</v>
      </c>
      <c r="O56" s="11">
        <f>Data!AS51</f>
        <v>1</v>
      </c>
      <c r="P56" s="15">
        <f t="shared" si="7"/>
        <v>2.7777777777777776E-2</v>
      </c>
      <c r="Q56" s="30">
        <f t="shared" si="8"/>
        <v>23</v>
      </c>
      <c r="R56" s="6">
        <f t="shared" si="9"/>
        <v>0.63888888888888884</v>
      </c>
      <c r="S56" s="44" t="str">
        <f>Data!AV51</f>
        <v>Western</v>
      </c>
    </row>
    <row r="57" spans="1:19" ht="13.5" customHeight="1" x14ac:dyDescent="0.25">
      <c r="A57" s="2" t="str">
        <f>Data!A52</f>
        <v>Giles</v>
      </c>
      <c r="B57" s="4">
        <f>Data!B52</f>
        <v>15</v>
      </c>
      <c r="C57" s="4">
        <f>Data!C52</f>
        <v>13</v>
      </c>
      <c r="D57" s="5">
        <f t="shared" si="0"/>
        <v>0.8666666666666667</v>
      </c>
      <c r="E57" s="4">
        <f>Data!D52</f>
        <v>0</v>
      </c>
      <c r="F57" s="5">
        <f t="shared" si="1"/>
        <v>0</v>
      </c>
      <c r="G57" s="4">
        <f t="shared" si="2"/>
        <v>13</v>
      </c>
      <c r="H57" s="5">
        <f t="shared" si="3"/>
        <v>0.8666666666666667</v>
      </c>
      <c r="I57" s="4">
        <f>Data!E52</f>
        <v>7</v>
      </c>
      <c r="J57" s="5">
        <f t="shared" si="4"/>
        <v>0.46666666666666667</v>
      </c>
      <c r="K57" s="4">
        <f>Data!F52</f>
        <v>1</v>
      </c>
      <c r="L57" s="6">
        <f t="shared" si="5"/>
        <v>6.6666666666666666E-2</v>
      </c>
      <c r="M57" s="11">
        <f>Data!AR52</f>
        <v>0</v>
      </c>
      <c r="N57" s="15">
        <f t="shared" si="6"/>
        <v>0</v>
      </c>
      <c r="O57" s="11">
        <f>Data!AS52</f>
        <v>0</v>
      </c>
      <c r="P57" s="15">
        <f t="shared" si="7"/>
        <v>0</v>
      </c>
      <c r="Q57" s="30">
        <f t="shared" si="8"/>
        <v>8</v>
      </c>
      <c r="R57" s="6">
        <f t="shared" si="9"/>
        <v>0.53333333333333333</v>
      </c>
      <c r="S57" s="44" t="str">
        <f>Data!AV52</f>
        <v>Western</v>
      </c>
    </row>
    <row r="58" spans="1:19" ht="13.5" customHeight="1" x14ac:dyDescent="0.25">
      <c r="A58" s="2" t="str">
        <f>Data!A53</f>
        <v>Gloucester</v>
      </c>
      <c r="B58" s="4">
        <f>Data!B53</f>
        <v>16</v>
      </c>
      <c r="C58" s="4">
        <f>Data!C53</f>
        <v>11</v>
      </c>
      <c r="D58" s="5">
        <f t="shared" si="0"/>
        <v>0.6875</v>
      </c>
      <c r="E58" s="4">
        <f>Data!D53</f>
        <v>0</v>
      </c>
      <c r="F58" s="5">
        <f t="shared" si="1"/>
        <v>0</v>
      </c>
      <c r="G58" s="4">
        <f t="shared" si="2"/>
        <v>11</v>
      </c>
      <c r="H58" s="5">
        <f t="shared" si="3"/>
        <v>0.6875</v>
      </c>
      <c r="I58" s="4">
        <f>Data!E53</f>
        <v>10</v>
      </c>
      <c r="J58" s="5">
        <f t="shared" si="4"/>
        <v>0.625</v>
      </c>
      <c r="K58" s="4">
        <f>Data!F53</f>
        <v>1</v>
      </c>
      <c r="L58" s="6">
        <f t="shared" si="5"/>
        <v>6.25E-2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11</v>
      </c>
      <c r="R58" s="6">
        <f t="shared" si="9"/>
        <v>0.6875</v>
      </c>
      <c r="S58" s="44" t="str">
        <f>Data!AV53</f>
        <v>Eastern</v>
      </c>
    </row>
    <row r="59" spans="1:19" ht="13.5" customHeight="1" x14ac:dyDescent="0.25">
      <c r="A59" s="2" t="str">
        <f>Data!A54</f>
        <v>Goochland</v>
      </c>
      <c r="B59" s="4">
        <f>Data!B54</f>
        <v>10</v>
      </c>
      <c r="C59" s="4">
        <f>Data!C54</f>
        <v>6</v>
      </c>
      <c r="D59" s="5">
        <f t="shared" si="0"/>
        <v>0.6</v>
      </c>
      <c r="E59" s="4">
        <f>Data!D54</f>
        <v>0</v>
      </c>
      <c r="F59" s="5">
        <f t="shared" si="1"/>
        <v>0</v>
      </c>
      <c r="G59" s="4">
        <f t="shared" si="2"/>
        <v>6</v>
      </c>
      <c r="H59" s="5">
        <f t="shared" si="3"/>
        <v>0.6</v>
      </c>
      <c r="I59" s="4">
        <f>Data!E54</f>
        <v>3</v>
      </c>
      <c r="J59" s="5">
        <f t="shared" si="4"/>
        <v>0.3</v>
      </c>
      <c r="K59" s="4">
        <f>Data!F54</f>
        <v>4</v>
      </c>
      <c r="L59" s="6">
        <f t="shared" si="5"/>
        <v>0.4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7</v>
      </c>
      <c r="R59" s="6">
        <f t="shared" si="9"/>
        <v>0.7</v>
      </c>
      <c r="S59" s="44" t="str">
        <f>Data!AV54</f>
        <v>Central</v>
      </c>
    </row>
    <row r="60" spans="1:19" ht="13.5" customHeight="1" x14ac:dyDescent="0.25">
      <c r="A60" s="2" t="str">
        <f>Data!A55</f>
        <v>Grayson</v>
      </c>
      <c r="B60" s="4">
        <f>Data!B55</f>
        <v>24</v>
      </c>
      <c r="C60" s="4">
        <f>Data!C55</f>
        <v>19</v>
      </c>
      <c r="D60" s="5">
        <f t="shared" si="0"/>
        <v>0.79166666666666663</v>
      </c>
      <c r="E60" s="4">
        <f>Data!D55</f>
        <v>0</v>
      </c>
      <c r="F60" s="5">
        <f t="shared" si="1"/>
        <v>0</v>
      </c>
      <c r="G60" s="4">
        <f t="shared" si="2"/>
        <v>19</v>
      </c>
      <c r="H60" s="5">
        <f t="shared" si="3"/>
        <v>0.79166666666666663</v>
      </c>
      <c r="I60" s="4">
        <f>Data!E55</f>
        <v>22</v>
      </c>
      <c r="J60" s="5">
        <f t="shared" si="4"/>
        <v>0.91666666666666663</v>
      </c>
      <c r="K60" s="4">
        <f>Data!F55</f>
        <v>1</v>
      </c>
      <c r="L60" s="6">
        <f t="shared" si="5"/>
        <v>4.1666666666666664E-2</v>
      </c>
      <c r="M60" s="11">
        <f>Data!AR55</f>
        <v>0</v>
      </c>
      <c r="N60" s="15">
        <f t="shared" si="6"/>
        <v>0</v>
      </c>
      <c r="O60" s="11">
        <f>Data!AS55</f>
        <v>0</v>
      </c>
      <c r="P60" s="15">
        <f t="shared" si="7"/>
        <v>0</v>
      </c>
      <c r="Q60" s="30">
        <f t="shared" si="8"/>
        <v>23</v>
      </c>
      <c r="R60" s="6">
        <f t="shared" si="9"/>
        <v>0.95833333333333337</v>
      </c>
      <c r="S60" s="44" t="str">
        <f>Data!AV55</f>
        <v>Western</v>
      </c>
    </row>
    <row r="61" spans="1:19" ht="13.5" customHeight="1" x14ac:dyDescent="0.25">
      <c r="A61" s="2" t="str">
        <f>Data!A56</f>
        <v>Greene</v>
      </c>
      <c r="B61" s="4">
        <f>Data!B56</f>
        <v>43</v>
      </c>
      <c r="C61" s="4">
        <f>Data!C56</f>
        <v>37</v>
      </c>
      <c r="D61" s="5">
        <f t="shared" si="0"/>
        <v>0.86046511627906974</v>
      </c>
      <c r="E61" s="4">
        <f>Data!D56</f>
        <v>0</v>
      </c>
      <c r="F61" s="5">
        <f t="shared" si="1"/>
        <v>0</v>
      </c>
      <c r="G61" s="4">
        <f t="shared" si="2"/>
        <v>37</v>
      </c>
      <c r="H61" s="5">
        <f t="shared" si="3"/>
        <v>0.86046511627906974</v>
      </c>
      <c r="I61" s="4">
        <f>Data!E56</f>
        <v>23</v>
      </c>
      <c r="J61" s="5">
        <f t="shared" si="4"/>
        <v>0.53488372093023251</v>
      </c>
      <c r="K61" s="4">
        <f>Data!F56</f>
        <v>11</v>
      </c>
      <c r="L61" s="6">
        <f t="shared" si="5"/>
        <v>0.2558139534883721</v>
      </c>
      <c r="M61" s="11">
        <f>Data!AR56</f>
        <v>1</v>
      </c>
      <c r="N61" s="15">
        <f t="shared" si="6"/>
        <v>2.3255813953488372E-2</v>
      </c>
      <c r="O61" s="11">
        <f>Data!AS56</f>
        <v>1</v>
      </c>
      <c r="P61" s="15">
        <f t="shared" si="7"/>
        <v>2.3255813953488372E-2</v>
      </c>
      <c r="Q61" s="30">
        <f t="shared" si="8"/>
        <v>36</v>
      </c>
      <c r="R61" s="6">
        <f t="shared" si="9"/>
        <v>0.83720930232558144</v>
      </c>
      <c r="S61" s="44" t="str">
        <f>Data!AV56</f>
        <v>Northern</v>
      </c>
    </row>
    <row r="62" spans="1:19" ht="13.5" customHeight="1" x14ac:dyDescent="0.25">
      <c r="A62" s="2" t="str">
        <f>Data!A57</f>
        <v>Greensville</v>
      </c>
      <c r="B62" s="4">
        <f>Data!B57</f>
        <v>19</v>
      </c>
      <c r="C62" s="4">
        <f>Data!C57</f>
        <v>17</v>
      </c>
      <c r="D62" s="5">
        <f t="shared" si="0"/>
        <v>0.89473684210526316</v>
      </c>
      <c r="E62" s="4">
        <f>Data!D57</f>
        <v>0</v>
      </c>
      <c r="F62" s="5">
        <f t="shared" si="1"/>
        <v>0</v>
      </c>
      <c r="G62" s="4">
        <f t="shared" si="2"/>
        <v>17</v>
      </c>
      <c r="H62" s="5">
        <f t="shared" si="3"/>
        <v>0.89473684210526316</v>
      </c>
      <c r="I62" s="4">
        <f>Data!E57</f>
        <v>14</v>
      </c>
      <c r="J62" s="5">
        <f t="shared" si="4"/>
        <v>0.73684210526315785</v>
      </c>
      <c r="K62" s="4">
        <f>Data!F57</f>
        <v>2</v>
      </c>
      <c r="L62" s="6">
        <f t="shared" si="5"/>
        <v>0.10526315789473684</v>
      </c>
      <c r="M62" s="11">
        <f>Data!AR57</f>
        <v>0</v>
      </c>
      <c r="N62" s="15">
        <f t="shared" si="6"/>
        <v>0</v>
      </c>
      <c r="O62" s="11">
        <f>Data!AS57</f>
        <v>0</v>
      </c>
      <c r="P62" s="15">
        <f t="shared" si="7"/>
        <v>0</v>
      </c>
      <c r="Q62" s="30">
        <f t="shared" si="8"/>
        <v>16</v>
      </c>
      <c r="R62" s="6">
        <f t="shared" si="9"/>
        <v>0.84210526315789469</v>
      </c>
      <c r="S62" s="44" t="str">
        <f>Data!AV57</f>
        <v>Eastern</v>
      </c>
    </row>
    <row r="63" spans="1:19" ht="13.5" customHeight="1" x14ac:dyDescent="0.25">
      <c r="A63" s="2" t="str">
        <f>Data!A58</f>
        <v>Halifax</v>
      </c>
      <c r="B63" s="4">
        <f>Data!B58</f>
        <v>17</v>
      </c>
      <c r="C63" s="4">
        <f>Data!C58</f>
        <v>12</v>
      </c>
      <c r="D63" s="5">
        <f t="shared" si="0"/>
        <v>0.70588235294117652</v>
      </c>
      <c r="E63" s="4">
        <f>Data!D58</f>
        <v>0</v>
      </c>
      <c r="F63" s="5">
        <f t="shared" si="1"/>
        <v>0</v>
      </c>
      <c r="G63" s="4">
        <f t="shared" si="2"/>
        <v>12</v>
      </c>
      <c r="H63" s="5">
        <f t="shared" si="3"/>
        <v>0.70588235294117652</v>
      </c>
      <c r="I63" s="4">
        <f>Data!E58</f>
        <v>4</v>
      </c>
      <c r="J63" s="5">
        <f t="shared" si="4"/>
        <v>0.23529411764705882</v>
      </c>
      <c r="K63" s="4">
        <f>Data!F58</f>
        <v>4</v>
      </c>
      <c r="L63" s="6">
        <f t="shared" si="5"/>
        <v>0.23529411764705882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8</v>
      </c>
      <c r="R63" s="6">
        <f t="shared" si="9"/>
        <v>0.47058823529411764</v>
      </c>
      <c r="S63" s="44" t="str">
        <f>Data!AV58</f>
        <v>Piedmont</v>
      </c>
    </row>
    <row r="64" spans="1:19" ht="13.5" customHeight="1" x14ac:dyDescent="0.25">
      <c r="A64" s="2" t="str">
        <f>Data!A59</f>
        <v>Hampton</v>
      </c>
      <c r="B64" s="4">
        <f>Data!B59</f>
        <v>95</v>
      </c>
      <c r="C64" s="4">
        <f>Data!C59</f>
        <v>88</v>
      </c>
      <c r="D64" s="5">
        <f t="shared" si="0"/>
        <v>0.9263157894736842</v>
      </c>
      <c r="E64" s="4">
        <f>Data!D59</f>
        <v>0</v>
      </c>
      <c r="F64" s="5">
        <f t="shared" si="1"/>
        <v>0</v>
      </c>
      <c r="G64" s="4">
        <f t="shared" si="2"/>
        <v>88</v>
      </c>
      <c r="H64" s="5">
        <f t="shared" si="3"/>
        <v>0.9263157894736842</v>
      </c>
      <c r="I64" s="4">
        <f>Data!E59</f>
        <v>75</v>
      </c>
      <c r="J64" s="5">
        <f t="shared" si="4"/>
        <v>0.78947368421052633</v>
      </c>
      <c r="K64" s="4">
        <f>Data!F59</f>
        <v>12</v>
      </c>
      <c r="L64" s="6">
        <f t="shared" si="5"/>
        <v>0.12631578947368421</v>
      </c>
      <c r="M64" s="11">
        <f>Data!AR59</f>
        <v>0</v>
      </c>
      <c r="N64" s="15">
        <f t="shared" si="6"/>
        <v>0</v>
      </c>
      <c r="O64" s="11">
        <f>Data!AS59</f>
        <v>0</v>
      </c>
      <c r="P64" s="15">
        <f t="shared" si="7"/>
        <v>0</v>
      </c>
      <c r="Q64" s="30">
        <f t="shared" si="8"/>
        <v>87</v>
      </c>
      <c r="R64" s="6">
        <f t="shared" si="9"/>
        <v>0.91578947368421049</v>
      </c>
      <c r="S64" s="44" t="str">
        <f>Data!AV59</f>
        <v>Eastern</v>
      </c>
    </row>
    <row r="65" spans="1:19" ht="13.5" customHeight="1" x14ac:dyDescent="0.25">
      <c r="A65" s="2" t="str">
        <f>Data!A60</f>
        <v>Hanover</v>
      </c>
      <c r="B65" s="4">
        <f>Data!B60</f>
        <v>63</v>
      </c>
      <c r="C65" s="4">
        <f>Data!C60</f>
        <v>42</v>
      </c>
      <c r="D65" s="5">
        <f t="shared" si="0"/>
        <v>0.66666666666666663</v>
      </c>
      <c r="E65" s="4">
        <f>Data!D60</f>
        <v>0</v>
      </c>
      <c r="F65" s="5">
        <f t="shared" si="1"/>
        <v>0</v>
      </c>
      <c r="G65" s="4">
        <f t="shared" si="2"/>
        <v>42</v>
      </c>
      <c r="H65" s="5">
        <f t="shared" si="3"/>
        <v>0.66666666666666663</v>
      </c>
      <c r="I65" s="4">
        <f>Data!E60</f>
        <v>33</v>
      </c>
      <c r="J65" s="5">
        <f t="shared" si="4"/>
        <v>0.52380952380952384</v>
      </c>
      <c r="K65" s="4">
        <f>Data!F60</f>
        <v>6</v>
      </c>
      <c r="L65" s="6">
        <f t="shared" si="5"/>
        <v>9.5238095238095233E-2</v>
      </c>
      <c r="M65" s="11">
        <f>Data!AR60</f>
        <v>0</v>
      </c>
      <c r="N65" s="15">
        <f t="shared" si="6"/>
        <v>0</v>
      </c>
      <c r="O65" s="11">
        <f>Data!AS60</f>
        <v>0</v>
      </c>
      <c r="P65" s="15">
        <f t="shared" si="7"/>
        <v>0</v>
      </c>
      <c r="Q65" s="30">
        <f t="shared" si="8"/>
        <v>39</v>
      </c>
      <c r="R65" s="6">
        <f t="shared" si="9"/>
        <v>0.61904761904761907</v>
      </c>
      <c r="S65" s="44" t="str">
        <f>Data!AV60</f>
        <v>Central</v>
      </c>
    </row>
    <row r="66" spans="1:19" ht="13.5" customHeight="1" x14ac:dyDescent="0.25">
      <c r="A66" s="2" t="str">
        <f>Data!A61</f>
        <v>Harrisonburg</v>
      </c>
      <c r="B66" s="4">
        <f>Data!B61</f>
        <v>1</v>
      </c>
      <c r="C66" s="4">
        <f>Data!C61</f>
        <v>1</v>
      </c>
      <c r="D66" s="5">
        <f t="shared" si="0"/>
        <v>1</v>
      </c>
      <c r="E66" s="4">
        <f>Data!D61</f>
        <v>0</v>
      </c>
      <c r="F66" s="5">
        <f t="shared" si="1"/>
        <v>0</v>
      </c>
      <c r="G66" s="4">
        <f t="shared" si="2"/>
        <v>1</v>
      </c>
      <c r="H66" s="5">
        <f t="shared" si="3"/>
        <v>1</v>
      </c>
      <c r="I66" s="4">
        <f>Data!E61</f>
        <v>0</v>
      </c>
      <c r="J66" s="5">
        <f t="shared" si="4"/>
        <v>0</v>
      </c>
      <c r="K66" s="4">
        <f>Data!F61</f>
        <v>1</v>
      </c>
      <c r="L66" s="6">
        <f t="shared" si="5"/>
        <v>1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1</v>
      </c>
      <c r="R66" s="6">
        <f t="shared" si="9"/>
        <v>1</v>
      </c>
      <c r="S66" s="44" t="str">
        <f>Data!AV61</f>
        <v>Northern</v>
      </c>
    </row>
    <row r="67" spans="1:19" ht="13.5" customHeight="1" x14ac:dyDescent="0.25">
      <c r="A67" s="2" t="str">
        <f>Data!A62</f>
        <v>Henrico</v>
      </c>
      <c r="B67" s="4">
        <f>Data!B62</f>
        <v>137</v>
      </c>
      <c r="C67" s="4">
        <f>Data!C62</f>
        <v>111</v>
      </c>
      <c r="D67" s="5">
        <f t="shared" si="0"/>
        <v>0.81021897810218979</v>
      </c>
      <c r="E67" s="4">
        <f>Data!D62</f>
        <v>1</v>
      </c>
      <c r="F67" s="5">
        <f t="shared" si="1"/>
        <v>7.2992700729927005E-3</v>
      </c>
      <c r="G67" s="4">
        <f t="shared" si="2"/>
        <v>112</v>
      </c>
      <c r="H67" s="5">
        <f t="shared" si="3"/>
        <v>0.81751824817518248</v>
      </c>
      <c r="I67" s="4">
        <f>Data!E62</f>
        <v>67</v>
      </c>
      <c r="J67" s="5">
        <f t="shared" si="4"/>
        <v>0.48905109489051096</v>
      </c>
      <c r="K67" s="4">
        <f>Data!F62</f>
        <v>35</v>
      </c>
      <c r="L67" s="6">
        <f t="shared" si="5"/>
        <v>0.25547445255474455</v>
      </c>
      <c r="M67" s="11">
        <f>Data!AR62</f>
        <v>1</v>
      </c>
      <c r="N67" s="15">
        <f t="shared" si="6"/>
        <v>7.2992700729927005E-3</v>
      </c>
      <c r="O67" s="11">
        <f>Data!AS62</f>
        <v>3</v>
      </c>
      <c r="P67" s="15">
        <f t="shared" si="7"/>
        <v>2.1897810218978103E-2</v>
      </c>
      <c r="Q67" s="30">
        <f t="shared" si="8"/>
        <v>106</v>
      </c>
      <c r="R67" s="6">
        <f t="shared" si="9"/>
        <v>0.77372262773722633</v>
      </c>
      <c r="S67" s="44" t="str">
        <f>Data!AV62</f>
        <v>Central</v>
      </c>
    </row>
    <row r="68" spans="1:19" ht="13.5" customHeight="1" x14ac:dyDescent="0.25">
      <c r="A68" s="2" t="str">
        <f>Data!A63</f>
        <v>Henry</v>
      </c>
      <c r="B68" s="4">
        <f>Data!B63</f>
        <v>97</v>
      </c>
      <c r="C68" s="4">
        <f>Data!C63</f>
        <v>74</v>
      </c>
      <c r="D68" s="5">
        <f t="shared" si="0"/>
        <v>0.76288659793814428</v>
      </c>
      <c r="E68" s="4">
        <f>Data!D63</f>
        <v>0</v>
      </c>
      <c r="F68" s="5">
        <f t="shared" si="1"/>
        <v>0</v>
      </c>
      <c r="G68" s="4">
        <f t="shared" si="2"/>
        <v>74</v>
      </c>
      <c r="H68" s="5">
        <f t="shared" si="3"/>
        <v>0.76288659793814428</v>
      </c>
      <c r="I68" s="4">
        <f>Data!E63</f>
        <v>55</v>
      </c>
      <c r="J68" s="5">
        <f t="shared" si="4"/>
        <v>0.5670103092783505</v>
      </c>
      <c r="K68" s="4">
        <f>Data!F63</f>
        <v>5</v>
      </c>
      <c r="L68" s="6">
        <f t="shared" si="5"/>
        <v>5.1546391752577317E-2</v>
      </c>
      <c r="M68" s="11">
        <f>Data!AR63</f>
        <v>1</v>
      </c>
      <c r="N68" s="15">
        <f t="shared" si="6"/>
        <v>1.0309278350515464E-2</v>
      </c>
      <c r="O68" s="11">
        <f>Data!AS63</f>
        <v>2</v>
      </c>
      <c r="P68" s="15">
        <f t="shared" si="7"/>
        <v>2.0618556701030927E-2</v>
      </c>
      <c r="Q68" s="30">
        <f t="shared" si="8"/>
        <v>63</v>
      </c>
      <c r="R68" s="6">
        <f t="shared" si="9"/>
        <v>0.64948453608247425</v>
      </c>
      <c r="S68" s="44" t="str">
        <f>Data!AV63</f>
        <v>Piedmont</v>
      </c>
    </row>
    <row r="69" spans="1:19" ht="13.5" customHeight="1" x14ac:dyDescent="0.25">
      <c r="A69" s="2" t="str">
        <f>Data!A64</f>
        <v>Highland</v>
      </c>
      <c r="B69" s="4">
        <f>Data!B64</f>
        <v>0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0</v>
      </c>
      <c r="L69" s="6">
        <f t="shared" si="5"/>
        <v>0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0</v>
      </c>
      <c r="R69" s="6">
        <f t="shared" si="9"/>
        <v>0</v>
      </c>
      <c r="S69" s="44" t="str">
        <f>Data!AV64</f>
        <v>Piedmont</v>
      </c>
    </row>
    <row r="70" spans="1:19" ht="13.5" customHeight="1" x14ac:dyDescent="0.25">
      <c r="A70" s="2" t="str">
        <f>Data!A65</f>
        <v>Hopewell</v>
      </c>
      <c r="B70" s="4">
        <f>Data!B65</f>
        <v>40</v>
      </c>
      <c r="C70" s="4">
        <f>Data!C65</f>
        <v>31</v>
      </c>
      <c r="D70" s="5">
        <f t="shared" si="0"/>
        <v>0.77500000000000002</v>
      </c>
      <c r="E70" s="4">
        <f>Data!D65</f>
        <v>0</v>
      </c>
      <c r="F70" s="5">
        <f t="shared" si="1"/>
        <v>0</v>
      </c>
      <c r="G70" s="4">
        <f t="shared" si="2"/>
        <v>31</v>
      </c>
      <c r="H70" s="5">
        <f t="shared" si="3"/>
        <v>0.77500000000000002</v>
      </c>
      <c r="I70" s="4">
        <f>Data!E65</f>
        <v>23</v>
      </c>
      <c r="J70" s="5">
        <f t="shared" si="4"/>
        <v>0.57499999999999996</v>
      </c>
      <c r="K70" s="4">
        <f>Data!F65</f>
        <v>9</v>
      </c>
      <c r="L70" s="6">
        <f t="shared" si="5"/>
        <v>0.22500000000000001</v>
      </c>
      <c r="M70" s="11">
        <f>Data!AR65</f>
        <v>0</v>
      </c>
      <c r="N70" s="15">
        <f t="shared" si="6"/>
        <v>0</v>
      </c>
      <c r="O70" s="11">
        <f>Data!AS65</f>
        <v>0</v>
      </c>
      <c r="P70" s="15">
        <f t="shared" si="7"/>
        <v>0</v>
      </c>
      <c r="Q70" s="30">
        <f t="shared" si="8"/>
        <v>32</v>
      </c>
      <c r="R70" s="6">
        <f t="shared" si="9"/>
        <v>0.8</v>
      </c>
      <c r="S70" s="44" t="str">
        <f>Data!AV65</f>
        <v>Central</v>
      </c>
    </row>
    <row r="71" spans="1:19" ht="13.5" customHeight="1" x14ac:dyDescent="0.25">
      <c r="A71" s="2" t="str">
        <f>Data!A66</f>
        <v>Isle Of Wight</v>
      </c>
      <c r="B71" s="4">
        <f>Data!B66</f>
        <v>16</v>
      </c>
      <c r="C71" s="4">
        <f>Data!C66</f>
        <v>13</v>
      </c>
      <c r="D71" s="5">
        <f t="shared" si="0"/>
        <v>0.8125</v>
      </c>
      <c r="E71" s="4">
        <f>Data!D66</f>
        <v>0</v>
      </c>
      <c r="F71" s="5">
        <f t="shared" si="1"/>
        <v>0</v>
      </c>
      <c r="G71" s="4">
        <f t="shared" si="2"/>
        <v>13</v>
      </c>
      <c r="H71" s="5">
        <f t="shared" si="3"/>
        <v>0.8125</v>
      </c>
      <c r="I71" s="4">
        <f>Data!E66</f>
        <v>12</v>
      </c>
      <c r="J71" s="5">
        <f t="shared" si="4"/>
        <v>0.75</v>
      </c>
      <c r="K71" s="4">
        <f>Data!F66</f>
        <v>2</v>
      </c>
      <c r="L71" s="6">
        <f t="shared" si="5"/>
        <v>0.125</v>
      </c>
      <c r="M71" s="11">
        <f>Data!AR66</f>
        <v>0</v>
      </c>
      <c r="N71" s="15">
        <f t="shared" si="6"/>
        <v>0</v>
      </c>
      <c r="O71" s="11">
        <f>Data!AS66</f>
        <v>1</v>
      </c>
      <c r="P71" s="15">
        <f t="shared" si="7"/>
        <v>6.25E-2</v>
      </c>
      <c r="Q71" s="30">
        <f t="shared" si="8"/>
        <v>15</v>
      </c>
      <c r="R71" s="6">
        <f t="shared" si="9"/>
        <v>0.9375</v>
      </c>
      <c r="S71" s="44" t="str">
        <f>Data!AV66</f>
        <v>Eastern</v>
      </c>
    </row>
    <row r="72" spans="1:19" ht="13.5" customHeight="1" x14ac:dyDescent="0.25">
      <c r="A72" s="2" t="str">
        <f>Data!A67</f>
        <v>James City</v>
      </c>
      <c r="B72" s="4">
        <f>Data!B67</f>
        <v>25</v>
      </c>
      <c r="C72" s="4">
        <f>Data!C67</f>
        <v>21</v>
      </c>
      <c r="D72" s="5">
        <f t="shared" ref="D72:D135" si="10">IF(B72=0,0,C72/B72)</f>
        <v>0.84</v>
      </c>
      <c r="E72" s="4">
        <f>Data!D67</f>
        <v>1</v>
      </c>
      <c r="F72" s="5">
        <f t="shared" ref="F72:F135" si="11">IF(B72=0,0,E72/B72)</f>
        <v>0.04</v>
      </c>
      <c r="G72" s="4">
        <f t="shared" ref="G72:G135" si="12">E72+C72</f>
        <v>22</v>
      </c>
      <c r="H72" s="5">
        <f t="shared" ref="H72:H135" si="13">IF(B72=0,0,G72/B72)</f>
        <v>0.88</v>
      </c>
      <c r="I72" s="4">
        <f>Data!E67</f>
        <v>2</v>
      </c>
      <c r="J72" s="5">
        <f t="shared" ref="J72:J135" si="14">IF(B72=0,0,I72/B72)</f>
        <v>0.08</v>
      </c>
      <c r="K72" s="4">
        <f>Data!F67</f>
        <v>19</v>
      </c>
      <c r="L72" s="6">
        <f t="shared" ref="L72:L135" si="15">IF(B72=0,0,K72/B72)</f>
        <v>0.76</v>
      </c>
      <c r="M72" s="11">
        <f>Data!AR67</f>
        <v>0</v>
      </c>
      <c r="N72" s="15">
        <f t="shared" ref="N72:N135" si="16">IF(B72=0,0,M72/B72)</f>
        <v>0</v>
      </c>
      <c r="O72" s="11">
        <f>Data!AS67</f>
        <v>0</v>
      </c>
      <c r="P72" s="15">
        <f t="shared" ref="P72:P135" si="17">IF(B72=0,0,O72/B72)</f>
        <v>0</v>
      </c>
      <c r="Q72" s="30">
        <f t="shared" ref="Q72:Q135" si="18">K72+I72+M72+O72</f>
        <v>21</v>
      </c>
      <c r="R72" s="6">
        <f t="shared" ref="R72:R135" si="19">IF(B72=0,0,Q72/B72)</f>
        <v>0.84</v>
      </c>
      <c r="S72" s="44" t="str">
        <f>Data!AV67</f>
        <v>Eastern</v>
      </c>
    </row>
    <row r="73" spans="1:19" ht="13.5" customHeight="1" x14ac:dyDescent="0.25">
      <c r="A73" s="2" t="str">
        <f>Data!A68</f>
        <v>King And Queen</v>
      </c>
      <c r="B73" s="4">
        <f>Data!B68</f>
        <v>7</v>
      </c>
      <c r="C73" s="4">
        <f>Data!C68</f>
        <v>7</v>
      </c>
      <c r="D73" s="5">
        <f t="shared" si="10"/>
        <v>1</v>
      </c>
      <c r="E73" s="4">
        <f>Data!D68</f>
        <v>0</v>
      </c>
      <c r="F73" s="5">
        <f t="shared" si="11"/>
        <v>0</v>
      </c>
      <c r="G73" s="4">
        <f t="shared" si="12"/>
        <v>7</v>
      </c>
      <c r="H73" s="5">
        <f t="shared" si="13"/>
        <v>1</v>
      </c>
      <c r="I73" s="4">
        <f>Data!E68</f>
        <v>7</v>
      </c>
      <c r="J73" s="5">
        <f t="shared" si="14"/>
        <v>1</v>
      </c>
      <c r="K73" s="4">
        <f>Data!F68</f>
        <v>0</v>
      </c>
      <c r="L73" s="6">
        <f t="shared" si="15"/>
        <v>0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7</v>
      </c>
      <c r="R73" s="6">
        <f t="shared" si="19"/>
        <v>1</v>
      </c>
      <c r="S73" s="44" t="str">
        <f>Data!AV68</f>
        <v>Central</v>
      </c>
    </row>
    <row r="74" spans="1:19" ht="13.5" customHeight="1" x14ac:dyDescent="0.25">
      <c r="A74" s="2" t="str">
        <f>Data!A69</f>
        <v>King George</v>
      </c>
      <c r="B74" s="4">
        <f>Data!B69</f>
        <v>9</v>
      </c>
      <c r="C74" s="4">
        <f>Data!C69</f>
        <v>4</v>
      </c>
      <c r="D74" s="5">
        <f t="shared" si="10"/>
        <v>0.44444444444444442</v>
      </c>
      <c r="E74" s="4">
        <f>Data!D69</f>
        <v>0</v>
      </c>
      <c r="F74" s="5">
        <f t="shared" si="11"/>
        <v>0</v>
      </c>
      <c r="G74" s="4">
        <f t="shared" si="12"/>
        <v>4</v>
      </c>
      <c r="H74" s="5">
        <f t="shared" si="13"/>
        <v>0.44444444444444442</v>
      </c>
      <c r="I74" s="4">
        <f>Data!E69</f>
        <v>3</v>
      </c>
      <c r="J74" s="5">
        <f t="shared" si="14"/>
        <v>0.33333333333333331</v>
      </c>
      <c r="K74" s="4">
        <f>Data!F69</f>
        <v>2</v>
      </c>
      <c r="L74" s="6">
        <f t="shared" si="15"/>
        <v>0.22222222222222221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5</v>
      </c>
      <c r="R74" s="6">
        <f t="shared" si="19"/>
        <v>0.55555555555555558</v>
      </c>
      <c r="S74" s="44" t="str">
        <f>Data!AV69</f>
        <v>Northern</v>
      </c>
    </row>
    <row r="75" spans="1:19" ht="13.5" customHeight="1" x14ac:dyDescent="0.25">
      <c r="A75" s="2" t="str">
        <f>Data!A70</f>
        <v>King William</v>
      </c>
      <c r="B75" s="4">
        <f>Data!B70</f>
        <v>6</v>
      </c>
      <c r="C75" s="4">
        <f>Data!C70</f>
        <v>5</v>
      </c>
      <c r="D75" s="5">
        <f t="shared" si="10"/>
        <v>0.83333333333333337</v>
      </c>
      <c r="E75" s="4">
        <f>Data!D70</f>
        <v>0</v>
      </c>
      <c r="F75" s="5">
        <f t="shared" si="11"/>
        <v>0</v>
      </c>
      <c r="G75" s="4">
        <f t="shared" si="12"/>
        <v>5</v>
      </c>
      <c r="H75" s="5">
        <f t="shared" si="13"/>
        <v>0.83333333333333337</v>
      </c>
      <c r="I75" s="4">
        <f>Data!E70</f>
        <v>3</v>
      </c>
      <c r="J75" s="5">
        <f t="shared" si="14"/>
        <v>0.5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0.5</v>
      </c>
      <c r="S75" s="44" t="str">
        <f>Data!AV70</f>
        <v>Central</v>
      </c>
    </row>
    <row r="76" spans="1:19" ht="13.5" customHeight="1" x14ac:dyDescent="0.25">
      <c r="A76" s="2" t="str">
        <f>Data!A71</f>
        <v>Lancaster</v>
      </c>
      <c r="B76" s="4">
        <f>Data!B71</f>
        <v>4</v>
      </c>
      <c r="C76" s="4">
        <f>Data!C71</f>
        <v>2</v>
      </c>
      <c r="D76" s="5">
        <f t="shared" si="10"/>
        <v>0.5</v>
      </c>
      <c r="E76" s="4">
        <f>Data!D71</f>
        <v>0</v>
      </c>
      <c r="F76" s="5">
        <f t="shared" si="11"/>
        <v>0</v>
      </c>
      <c r="G76" s="4">
        <f t="shared" si="12"/>
        <v>2</v>
      </c>
      <c r="H76" s="5">
        <f t="shared" si="13"/>
        <v>0.5</v>
      </c>
      <c r="I76" s="4">
        <f>Data!E71</f>
        <v>2</v>
      </c>
      <c r="J76" s="5">
        <f t="shared" si="14"/>
        <v>0.5</v>
      </c>
      <c r="K76" s="4">
        <f>Data!F71</f>
        <v>0</v>
      </c>
      <c r="L76" s="6">
        <f t="shared" si="15"/>
        <v>0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2</v>
      </c>
      <c r="R76" s="6">
        <f t="shared" si="19"/>
        <v>0.5</v>
      </c>
      <c r="S76" s="44" t="str">
        <f>Data!AV71</f>
        <v>Central</v>
      </c>
    </row>
    <row r="77" spans="1:19" ht="13.5" customHeight="1" x14ac:dyDescent="0.25">
      <c r="A77" s="2" t="str">
        <f>Data!A72</f>
        <v>Lee</v>
      </c>
      <c r="B77" s="4">
        <f>Data!B72</f>
        <v>66</v>
      </c>
      <c r="C77" s="4">
        <f>Data!C72</f>
        <v>57</v>
      </c>
      <c r="D77" s="5">
        <f t="shared" si="10"/>
        <v>0.86363636363636365</v>
      </c>
      <c r="E77" s="4">
        <f>Data!D72</f>
        <v>0</v>
      </c>
      <c r="F77" s="5">
        <f t="shared" si="11"/>
        <v>0</v>
      </c>
      <c r="G77" s="4">
        <f t="shared" si="12"/>
        <v>57</v>
      </c>
      <c r="H77" s="5">
        <f t="shared" si="13"/>
        <v>0.86363636363636365</v>
      </c>
      <c r="I77" s="4">
        <f>Data!E72</f>
        <v>43</v>
      </c>
      <c r="J77" s="5">
        <f t="shared" si="14"/>
        <v>0.65151515151515149</v>
      </c>
      <c r="K77" s="4">
        <f>Data!F72</f>
        <v>8</v>
      </c>
      <c r="L77" s="6">
        <f t="shared" si="15"/>
        <v>0.12121212121212122</v>
      </c>
      <c r="M77" s="11">
        <f>Data!AR72</f>
        <v>1</v>
      </c>
      <c r="N77" s="15">
        <f t="shared" si="16"/>
        <v>1.5151515151515152E-2</v>
      </c>
      <c r="O77" s="11">
        <f>Data!AS72</f>
        <v>0</v>
      </c>
      <c r="P77" s="15">
        <f t="shared" si="17"/>
        <v>0</v>
      </c>
      <c r="Q77" s="30">
        <f t="shared" si="18"/>
        <v>52</v>
      </c>
      <c r="R77" s="6">
        <f t="shared" si="19"/>
        <v>0.78787878787878785</v>
      </c>
      <c r="S77" s="44" t="str">
        <f>Data!AV72</f>
        <v>Western</v>
      </c>
    </row>
    <row r="78" spans="1:19" ht="13.5" customHeight="1" x14ac:dyDescent="0.25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5">
      <c r="A79" s="2" t="str">
        <f>Data!A74</f>
        <v>Loudoun</v>
      </c>
      <c r="B79" s="4">
        <f>Data!B74</f>
        <v>41</v>
      </c>
      <c r="C79" s="4">
        <f>Data!C74</f>
        <v>26</v>
      </c>
      <c r="D79" s="5">
        <f t="shared" si="10"/>
        <v>0.63414634146341464</v>
      </c>
      <c r="E79" s="4">
        <f>Data!D74</f>
        <v>0</v>
      </c>
      <c r="F79" s="5">
        <f t="shared" si="11"/>
        <v>0</v>
      </c>
      <c r="G79" s="4">
        <f t="shared" si="12"/>
        <v>26</v>
      </c>
      <c r="H79" s="5">
        <f t="shared" si="13"/>
        <v>0.63414634146341464</v>
      </c>
      <c r="I79" s="4">
        <f>Data!E74</f>
        <v>21</v>
      </c>
      <c r="J79" s="5">
        <f t="shared" si="14"/>
        <v>0.51219512195121952</v>
      </c>
      <c r="K79" s="4">
        <f>Data!F74</f>
        <v>9</v>
      </c>
      <c r="L79" s="6">
        <f t="shared" si="15"/>
        <v>0.21951219512195122</v>
      </c>
      <c r="M79" s="11">
        <f>Data!AR74</f>
        <v>0</v>
      </c>
      <c r="N79" s="15">
        <f t="shared" si="16"/>
        <v>0</v>
      </c>
      <c r="O79" s="11">
        <f>Data!AS74</f>
        <v>1</v>
      </c>
      <c r="P79" s="15">
        <f t="shared" si="17"/>
        <v>2.4390243902439025E-2</v>
      </c>
      <c r="Q79" s="30">
        <f t="shared" si="18"/>
        <v>31</v>
      </c>
      <c r="R79" s="6">
        <f t="shared" si="19"/>
        <v>0.75609756097560976</v>
      </c>
      <c r="S79" s="44" t="str">
        <f>Data!AV74</f>
        <v>Northern</v>
      </c>
    </row>
    <row r="80" spans="1:19" ht="13.5" customHeight="1" x14ac:dyDescent="0.25">
      <c r="A80" s="2" t="str">
        <f>Data!A75</f>
        <v>Louisa</v>
      </c>
      <c r="B80" s="4">
        <f>Data!B75</f>
        <v>18</v>
      </c>
      <c r="C80" s="4">
        <f>Data!C75</f>
        <v>14</v>
      </c>
      <c r="D80" s="5">
        <f t="shared" si="10"/>
        <v>0.77777777777777779</v>
      </c>
      <c r="E80" s="4">
        <f>Data!D75</f>
        <v>0</v>
      </c>
      <c r="F80" s="5">
        <f t="shared" si="11"/>
        <v>0</v>
      </c>
      <c r="G80" s="4">
        <f t="shared" si="12"/>
        <v>14</v>
      </c>
      <c r="H80" s="5">
        <f t="shared" si="13"/>
        <v>0.77777777777777779</v>
      </c>
      <c r="I80" s="4">
        <f>Data!E75</f>
        <v>6</v>
      </c>
      <c r="J80" s="5">
        <f t="shared" si="14"/>
        <v>0.33333333333333331</v>
      </c>
      <c r="K80" s="4">
        <f>Data!F75</f>
        <v>2</v>
      </c>
      <c r="L80" s="6">
        <f t="shared" si="15"/>
        <v>0.1111111111111111</v>
      </c>
      <c r="M80" s="11">
        <f>Data!AR75</f>
        <v>0</v>
      </c>
      <c r="N80" s="15">
        <f t="shared" si="16"/>
        <v>0</v>
      </c>
      <c r="O80" s="11">
        <f>Data!AS75</f>
        <v>0</v>
      </c>
      <c r="P80" s="15">
        <f t="shared" si="17"/>
        <v>0</v>
      </c>
      <c r="Q80" s="30">
        <f t="shared" si="18"/>
        <v>8</v>
      </c>
      <c r="R80" s="6">
        <f t="shared" si="19"/>
        <v>0.44444444444444442</v>
      </c>
      <c r="S80" s="44" t="str">
        <f>Data!AV75</f>
        <v>Northern</v>
      </c>
    </row>
    <row r="81" spans="1:19" ht="13.5" customHeight="1" x14ac:dyDescent="0.25">
      <c r="A81" s="2" t="str">
        <f>Data!A76</f>
        <v>Lunenburg</v>
      </c>
      <c r="B81" s="4">
        <f>Data!B76</f>
        <v>6</v>
      </c>
      <c r="C81" s="4">
        <f>Data!C76</f>
        <v>4</v>
      </c>
      <c r="D81" s="5">
        <f t="shared" si="10"/>
        <v>0.66666666666666663</v>
      </c>
      <c r="E81" s="4">
        <f>Data!D76</f>
        <v>0</v>
      </c>
      <c r="F81" s="5">
        <f t="shared" si="11"/>
        <v>0</v>
      </c>
      <c r="G81" s="4">
        <f t="shared" si="12"/>
        <v>4</v>
      </c>
      <c r="H81" s="5">
        <f t="shared" si="13"/>
        <v>0.66666666666666663</v>
      </c>
      <c r="I81" s="4">
        <f>Data!E76</f>
        <v>3</v>
      </c>
      <c r="J81" s="5">
        <f t="shared" si="14"/>
        <v>0.5</v>
      </c>
      <c r="K81" s="4">
        <f>Data!F76</f>
        <v>0</v>
      </c>
      <c r="L81" s="6">
        <f t="shared" si="15"/>
        <v>0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3</v>
      </c>
      <c r="R81" s="6">
        <f t="shared" si="19"/>
        <v>0.5</v>
      </c>
      <c r="S81" s="44" t="str">
        <f>Data!AV76</f>
        <v>Central</v>
      </c>
    </row>
    <row r="82" spans="1:19" ht="13.5" customHeight="1" x14ac:dyDescent="0.25">
      <c r="A82" s="2" t="str">
        <f>Data!A77</f>
        <v>Lynchburg</v>
      </c>
      <c r="B82" s="4">
        <f>Data!B77</f>
        <v>184</v>
      </c>
      <c r="C82" s="4">
        <f>Data!C77</f>
        <v>145</v>
      </c>
      <c r="D82" s="5">
        <f t="shared" si="10"/>
        <v>0.78804347826086951</v>
      </c>
      <c r="E82" s="4">
        <f>Data!D77</f>
        <v>2</v>
      </c>
      <c r="F82" s="5">
        <f t="shared" si="11"/>
        <v>1.0869565217391304E-2</v>
      </c>
      <c r="G82" s="4">
        <f t="shared" si="12"/>
        <v>147</v>
      </c>
      <c r="H82" s="5">
        <f t="shared" si="13"/>
        <v>0.79891304347826086</v>
      </c>
      <c r="I82" s="4">
        <f>Data!E77</f>
        <v>96</v>
      </c>
      <c r="J82" s="5">
        <f t="shared" si="14"/>
        <v>0.52173913043478259</v>
      </c>
      <c r="K82" s="4">
        <f>Data!F77</f>
        <v>37</v>
      </c>
      <c r="L82" s="6">
        <f t="shared" si="15"/>
        <v>0.20108695652173914</v>
      </c>
      <c r="M82" s="11">
        <f>Data!AR77</f>
        <v>6</v>
      </c>
      <c r="N82" s="15">
        <f t="shared" si="16"/>
        <v>3.2608695652173912E-2</v>
      </c>
      <c r="O82" s="11">
        <f>Data!AS77</f>
        <v>3</v>
      </c>
      <c r="P82" s="15">
        <f t="shared" si="17"/>
        <v>1.6304347826086956E-2</v>
      </c>
      <c r="Q82" s="30">
        <f t="shared" si="18"/>
        <v>142</v>
      </c>
      <c r="R82" s="6">
        <f t="shared" si="19"/>
        <v>0.77173913043478259</v>
      </c>
      <c r="S82" s="44" t="str">
        <f>Data!AV77</f>
        <v>Piedmont</v>
      </c>
    </row>
    <row r="83" spans="1:19" ht="13.5" customHeight="1" x14ac:dyDescent="0.25">
      <c r="A83" s="2" t="str">
        <f>Data!A78</f>
        <v>Madison</v>
      </c>
      <c r="B83" s="4">
        <f>Data!B78</f>
        <v>17</v>
      </c>
      <c r="C83" s="4">
        <f>Data!C78</f>
        <v>14</v>
      </c>
      <c r="D83" s="5">
        <f t="shared" si="10"/>
        <v>0.82352941176470584</v>
      </c>
      <c r="E83" s="4">
        <f>Data!D78</f>
        <v>0</v>
      </c>
      <c r="F83" s="5">
        <f t="shared" si="11"/>
        <v>0</v>
      </c>
      <c r="G83" s="4">
        <f t="shared" si="12"/>
        <v>14</v>
      </c>
      <c r="H83" s="5">
        <f t="shared" si="13"/>
        <v>0.82352941176470584</v>
      </c>
      <c r="I83" s="4">
        <f>Data!E78</f>
        <v>5</v>
      </c>
      <c r="J83" s="5">
        <f t="shared" si="14"/>
        <v>0.29411764705882354</v>
      </c>
      <c r="K83" s="4">
        <f>Data!F78</f>
        <v>3</v>
      </c>
      <c r="L83" s="6">
        <f t="shared" si="15"/>
        <v>0.17647058823529413</v>
      </c>
      <c r="M83" s="11">
        <f>Data!AR78</f>
        <v>0</v>
      </c>
      <c r="N83" s="15">
        <f t="shared" si="16"/>
        <v>0</v>
      </c>
      <c r="O83" s="11">
        <f>Data!AS78</f>
        <v>3</v>
      </c>
      <c r="P83" s="15">
        <f t="shared" si="17"/>
        <v>0.17647058823529413</v>
      </c>
      <c r="Q83" s="30">
        <f t="shared" si="18"/>
        <v>11</v>
      </c>
      <c r="R83" s="6">
        <f t="shared" si="19"/>
        <v>0.6470588235294118</v>
      </c>
      <c r="S83" s="44" t="str">
        <f>Data!AV78</f>
        <v>Northern</v>
      </c>
    </row>
    <row r="84" spans="1:19" ht="13.5" customHeight="1" x14ac:dyDescent="0.25">
      <c r="A84" s="2" t="str">
        <f>Data!A79</f>
        <v>Manassas</v>
      </c>
      <c r="B84" s="4">
        <f>Data!B79</f>
        <v>13</v>
      </c>
      <c r="C84" s="4">
        <f>Data!C79</f>
        <v>11</v>
      </c>
      <c r="D84" s="5">
        <f t="shared" si="10"/>
        <v>0.84615384615384615</v>
      </c>
      <c r="E84" s="4">
        <f>Data!D79</f>
        <v>0</v>
      </c>
      <c r="F84" s="5">
        <f t="shared" si="11"/>
        <v>0</v>
      </c>
      <c r="G84" s="4">
        <f t="shared" si="12"/>
        <v>11</v>
      </c>
      <c r="H84" s="5">
        <f t="shared" si="13"/>
        <v>0.84615384615384615</v>
      </c>
      <c r="I84" s="4">
        <f>Data!E79</f>
        <v>9</v>
      </c>
      <c r="J84" s="5">
        <f t="shared" si="14"/>
        <v>0.69230769230769229</v>
      </c>
      <c r="K84" s="4">
        <f>Data!F79</f>
        <v>1</v>
      </c>
      <c r="L84" s="6">
        <f t="shared" si="15"/>
        <v>7.6923076923076927E-2</v>
      </c>
      <c r="M84" s="11">
        <f>Data!AR79</f>
        <v>0</v>
      </c>
      <c r="N84" s="15">
        <f t="shared" si="16"/>
        <v>0</v>
      </c>
      <c r="O84" s="11">
        <f>Data!AS79</f>
        <v>1</v>
      </c>
      <c r="P84" s="15">
        <f t="shared" si="17"/>
        <v>7.6923076923076927E-2</v>
      </c>
      <c r="Q84" s="30">
        <f t="shared" si="18"/>
        <v>11</v>
      </c>
      <c r="R84" s="6">
        <f t="shared" si="19"/>
        <v>0.84615384615384615</v>
      </c>
      <c r="S84" s="44" t="str">
        <f>Data!AV79</f>
        <v>Northern</v>
      </c>
    </row>
    <row r="85" spans="1:19" ht="13.5" customHeight="1" x14ac:dyDescent="0.25">
      <c r="A85" s="2" t="str">
        <f>Data!A80</f>
        <v>Manassas Park</v>
      </c>
      <c r="B85" s="4">
        <f>Data!B80</f>
        <v>16</v>
      </c>
      <c r="C85" s="4">
        <f>Data!C80</f>
        <v>12</v>
      </c>
      <c r="D85" s="5">
        <f t="shared" si="10"/>
        <v>0.75</v>
      </c>
      <c r="E85" s="4">
        <f>Data!D80</f>
        <v>0</v>
      </c>
      <c r="F85" s="5">
        <f t="shared" si="11"/>
        <v>0</v>
      </c>
      <c r="G85" s="4">
        <f t="shared" si="12"/>
        <v>12</v>
      </c>
      <c r="H85" s="5">
        <f t="shared" si="13"/>
        <v>0.75</v>
      </c>
      <c r="I85" s="4">
        <f>Data!E80</f>
        <v>10</v>
      </c>
      <c r="J85" s="5">
        <f t="shared" si="14"/>
        <v>0.625</v>
      </c>
      <c r="K85" s="4">
        <f>Data!F80</f>
        <v>1</v>
      </c>
      <c r="L85" s="6">
        <f t="shared" si="15"/>
        <v>6.25E-2</v>
      </c>
      <c r="M85" s="11">
        <f>Data!AR80</f>
        <v>0</v>
      </c>
      <c r="N85" s="15">
        <f t="shared" si="16"/>
        <v>0</v>
      </c>
      <c r="O85" s="11">
        <f>Data!AS80</f>
        <v>1</v>
      </c>
      <c r="P85" s="15">
        <f t="shared" si="17"/>
        <v>6.25E-2</v>
      </c>
      <c r="Q85" s="30">
        <f t="shared" si="18"/>
        <v>12</v>
      </c>
      <c r="R85" s="6">
        <f t="shared" si="19"/>
        <v>0.75</v>
      </c>
      <c r="S85" s="44" t="str">
        <f>Data!AV80</f>
        <v>Northern</v>
      </c>
    </row>
    <row r="86" spans="1:19" ht="13.5" customHeight="1" x14ac:dyDescent="0.25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5">
      <c r="A87" s="2" t="str">
        <f>Data!A82</f>
        <v>Mathews</v>
      </c>
      <c r="B87" s="4">
        <f>Data!B82</f>
        <v>6</v>
      </c>
      <c r="C87" s="4">
        <f>Data!C82</f>
        <v>5</v>
      </c>
      <c r="D87" s="5">
        <f t="shared" si="10"/>
        <v>0.83333333333333337</v>
      </c>
      <c r="E87" s="4">
        <f>Data!D82</f>
        <v>0</v>
      </c>
      <c r="F87" s="5">
        <f t="shared" si="11"/>
        <v>0</v>
      </c>
      <c r="G87" s="4">
        <f t="shared" si="12"/>
        <v>5</v>
      </c>
      <c r="H87" s="5">
        <f t="shared" si="13"/>
        <v>0.83333333333333337</v>
      </c>
      <c r="I87" s="4">
        <f>Data!E82</f>
        <v>5</v>
      </c>
      <c r="J87" s="5">
        <f t="shared" si="14"/>
        <v>0.83333333333333337</v>
      </c>
      <c r="K87" s="4">
        <f>Data!F82</f>
        <v>0</v>
      </c>
      <c r="L87" s="6">
        <f t="shared" si="15"/>
        <v>0</v>
      </c>
      <c r="M87" s="11">
        <f>Data!AR82</f>
        <v>0</v>
      </c>
      <c r="N87" s="15">
        <f t="shared" si="16"/>
        <v>0</v>
      </c>
      <c r="O87" s="11">
        <f>Data!AS82</f>
        <v>0</v>
      </c>
      <c r="P87" s="15">
        <f t="shared" si="17"/>
        <v>0</v>
      </c>
      <c r="Q87" s="30">
        <f t="shared" si="18"/>
        <v>5</v>
      </c>
      <c r="R87" s="6">
        <f t="shared" si="19"/>
        <v>0.83333333333333337</v>
      </c>
      <c r="S87" s="44" t="str">
        <f>Data!AV82</f>
        <v>Eastern</v>
      </c>
    </row>
    <row r="88" spans="1:19" ht="13.5" customHeight="1" x14ac:dyDescent="0.25">
      <c r="A88" s="2" t="str">
        <f>Data!A83</f>
        <v>Mecklenburg</v>
      </c>
      <c r="B88" s="4">
        <f>Data!B83</f>
        <v>18</v>
      </c>
      <c r="C88" s="4">
        <f>Data!C83</f>
        <v>14</v>
      </c>
      <c r="D88" s="5">
        <f t="shared" si="10"/>
        <v>0.77777777777777779</v>
      </c>
      <c r="E88" s="4">
        <f>Data!D83</f>
        <v>0</v>
      </c>
      <c r="F88" s="5">
        <f t="shared" si="11"/>
        <v>0</v>
      </c>
      <c r="G88" s="4">
        <f t="shared" si="12"/>
        <v>14</v>
      </c>
      <c r="H88" s="5">
        <f t="shared" si="13"/>
        <v>0.77777777777777779</v>
      </c>
      <c r="I88" s="4">
        <f>Data!E83</f>
        <v>11</v>
      </c>
      <c r="J88" s="5">
        <f t="shared" si="14"/>
        <v>0.61111111111111116</v>
      </c>
      <c r="K88" s="4">
        <f>Data!F83</f>
        <v>0</v>
      </c>
      <c r="L88" s="6">
        <f t="shared" si="15"/>
        <v>0</v>
      </c>
      <c r="M88" s="11">
        <f>Data!AR83</f>
        <v>0</v>
      </c>
      <c r="N88" s="15">
        <f t="shared" si="16"/>
        <v>0</v>
      </c>
      <c r="O88" s="11">
        <f>Data!AS83</f>
        <v>0</v>
      </c>
      <c r="P88" s="15">
        <f t="shared" si="17"/>
        <v>0</v>
      </c>
      <c r="Q88" s="30">
        <f t="shared" si="18"/>
        <v>11</v>
      </c>
      <c r="R88" s="6">
        <f t="shared" si="19"/>
        <v>0.61111111111111116</v>
      </c>
      <c r="S88" s="44" t="str">
        <f>Data!AV83</f>
        <v>Piedmont</v>
      </c>
    </row>
    <row r="89" spans="1:19" ht="13.5" customHeight="1" x14ac:dyDescent="0.25">
      <c r="A89" s="2" t="str">
        <f>Data!A84</f>
        <v>Middlesex</v>
      </c>
      <c r="B89" s="4">
        <f>Data!B84</f>
        <v>3</v>
      </c>
      <c r="C89" s="4">
        <f>Data!C84</f>
        <v>2</v>
      </c>
      <c r="D89" s="5">
        <f t="shared" si="10"/>
        <v>0.66666666666666663</v>
      </c>
      <c r="E89" s="4">
        <f>Data!D84</f>
        <v>0</v>
      </c>
      <c r="F89" s="5">
        <f t="shared" si="11"/>
        <v>0</v>
      </c>
      <c r="G89" s="4">
        <f t="shared" si="12"/>
        <v>2</v>
      </c>
      <c r="H89" s="5">
        <f t="shared" si="13"/>
        <v>0.66666666666666663</v>
      </c>
      <c r="I89" s="4">
        <f>Data!E84</f>
        <v>2</v>
      </c>
      <c r="J89" s="5">
        <f t="shared" si="14"/>
        <v>0.66666666666666663</v>
      </c>
      <c r="K89" s="4">
        <f>Data!F84</f>
        <v>0</v>
      </c>
      <c r="L89" s="6">
        <f t="shared" si="15"/>
        <v>0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2</v>
      </c>
      <c r="R89" s="6">
        <f t="shared" si="19"/>
        <v>0.66666666666666663</v>
      </c>
      <c r="S89" s="44" t="str">
        <f>Data!AV84</f>
        <v>Central</v>
      </c>
    </row>
    <row r="90" spans="1:19" ht="13.5" customHeight="1" x14ac:dyDescent="0.25">
      <c r="A90" s="2" t="str">
        <f>Data!A85</f>
        <v>Montgomery</v>
      </c>
      <c r="B90" s="4">
        <f>Data!B85</f>
        <v>20</v>
      </c>
      <c r="C90" s="4">
        <f>Data!C85</f>
        <v>15</v>
      </c>
      <c r="D90" s="5">
        <f t="shared" si="10"/>
        <v>0.75</v>
      </c>
      <c r="E90" s="4">
        <f>Data!D85</f>
        <v>0</v>
      </c>
      <c r="F90" s="5">
        <f t="shared" si="11"/>
        <v>0</v>
      </c>
      <c r="G90" s="4">
        <f t="shared" si="12"/>
        <v>15</v>
      </c>
      <c r="H90" s="5">
        <f t="shared" si="13"/>
        <v>0.75</v>
      </c>
      <c r="I90" s="4">
        <f>Data!E85</f>
        <v>6</v>
      </c>
      <c r="J90" s="5">
        <f t="shared" si="14"/>
        <v>0.3</v>
      </c>
      <c r="K90" s="4">
        <f>Data!F85</f>
        <v>4</v>
      </c>
      <c r="L90" s="6">
        <f t="shared" si="15"/>
        <v>0.2</v>
      </c>
      <c r="M90" s="11">
        <f>Data!AR85</f>
        <v>0</v>
      </c>
      <c r="N90" s="15">
        <f t="shared" si="16"/>
        <v>0</v>
      </c>
      <c r="O90" s="11">
        <f>Data!AS85</f>
        <v>0</v>
      </c>
      <c r="P90" s="15">
        <f t="shared" si="17"/>
        <v>0</v>
      </c>
      <c r="Q90" s="30">
        <f t="shared" si="18"/>
        <v>10</v>
      </c>
      <c r="R90" s="6">
        <f t="shared" si="19"/>
        <v>0.5</v>
      </c>
      <c r="S90" s="44" t="str">
        <f>Data!AV85</f>
        <v>Western</v>
      </c>
    </row>
    <row r="91" spans="1:19" ht="13.5" customHeight="1" x14ac:dyDescent="0.25">
      <c r="A91" s="2" t="str">
        <f>Data!A86</f>
        <v>Nelson</v>
      </c>
      <c r="B91" s="4">
        <f>Data!B86</f>
        <v>16</v>
      </c>
      <c r="C91" s="4">
        <f>Data!C86</f>
        <v>13</v>
      </c>
      <c r="D91" s="5">
        <f t="shared" si="10"/>
        <v>0.8125</v>
      </c>
      <c r="E91" s="4">
        <f>Data!D86</f>
        <v>0</v>
      </c>
      <c r="F91" s="5">
        <f t="shared" si="11"/>
        <v>0</v>
      </c>
      <c r="G91" s="4">
        <f t="shared" si="12"/>
        <v>13</v>
      </c>
      <c r="H91" s="5">
        <f t="shared" si="13"/>
        <v>0.8125</v>
      </c>
      <c r="I91" s="4">
        <f>Data!E86</f>
        <v>14</v>
      </c>
      <c r="J91" s="5">
        <f t="shared" si="14"/>
        <v>0.875</v>
      </c>
      <c r="K91" s="4">
        <f>Data!F86</f>
        <v>0</v>
      </c>
      <c r="L91" s="6">
        <f t="shared" si="15"/>
        <v>0</v>
      </c>
      <c r="M91" s="11">
        <f>Data!AR86</f>
        <v>0</v>
      </c>
      <c r="N91" s="15">
        <f t="shared" si="16"/>
        <v>0</v>
      </c>
      <c r="O91" s="11">
        <f>Data!AS86</f>
        <v>0</v>
      </c>
      <c r="P91" s="15">
        <f t="shared" si="17"/>
        <v>0</v>
      </c>
      <c r="Q91" s="30">
        <f t="shared" si="18"/>
        <v>14</v>
      </c>
      <c r="R91" s="6">
        <f t="shared" si="19"/>
        <v>0.875</v>
      </c>
      <c r="S91" s="44" t="str">
        <f>Data!AV86</f>
        <v>Piedmont</v>
      </c>
    </row>
    <row r="92" spans="1:19" ht="13.5" customHeight="1" x14ac:dyDescent="0.25">
      <c r="A92" s="2" t="str">
        <f>Data!A87</f>
        <v>New Kent</v>
      </c>
      <c r="B92" s="4">
        <f>Data!B87</f>
        <v>6</v>
      </c>
      <c r="C92" s="4">
        <f>Data!C87</f>
        <v>5</v>
      </c>
      <c r="D92" s="5">
        <f t="shared" si="10"/>
        <v>0.83333333333333337</v>
      </c>
      <c r="E92" s="4">
        <f>Data!D87</f>
        <v>0</v>
      </c>
      <c r="F92" s="5">
        <f t="shared" si="11"/>
        <v>0</v>
      </c>
      <c r="G92" s="4">
        <f t="shared" si="12"/>
        <v>5</v>
      </c>
      <c r="H92" s="5">
        <f t="shared" si="13"/>
        <v>0.83333333333333337</v>
      </c>
      <c r="I92" s="4">
        <f>Data!E87</f>
        <v>3</v>
      </c>
      <c r="J92" s="5">
        <f t="shared" si="14"/>
        <v>0.5</v>
      </c>
      <c r="K92" s="4">
        <f>Data!F87</f>
        <v>1</v>
      </c>
      <c r="L92" s="6">
        <f t="shared" si="15"/>
        <v>0.16666666666666666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4</v>
      </c>
      <c r="R92" s="6">
        <f t="shared" si="19"/>
        <v>0.66666666666666663</v>
      </c>
      <c r="S92" s="44" t="str">
        <f>Data!AV87</f>
        <v>Central</v>
      </c>
    </row>
    <row r="93" spans="1:19" ht="13.5" customHeight="1" x14ac:dyDescent="0.25">
      <c r="A93" s="2" t="str">
        <f>Data!A88</f>
        <v>Newport News</v>
      </c>
      <c r="B93" s="4">
        <f>Data!B88</f>
        <v>109</v>
      </c>
      <c r="C93" s="4">
        <f>Data!C88</f>
        <v>84</v>
      </c>
      <c r="D93" s="5">
        <f t="shared" si="10"/>
        <v>0.77064220183486243</v>
      </c>
      <c r="E93" s="4">
        <f>Data!D88</f>
        <v>0</v>
      </c>
      <c r="F93" s="5">
        <f t="shared" si="11"/>
        <v>0</v>
      </c>
      <c r="G93" s="4">
        <f t="shared" si="12"/>
        <v>84</v>
      </c>
      <c r="H93" s="5">
        <f t="shared" si="13"/>
        <v>0.77064220183486243</v>
      </c>
      <c r="I93" s="4">
        <f>Data!E88</f>
        <v>64</v>
      </c>
      <c r="J93" s="5">
        <f t="shared" si="14"/>
        <v>0.58715596330275233</v>
      </c>
      <c r="K93" s="4">
        <f>Data!F88</f>
        <v>10</v>
      </c>
      <c r="L93" s="6">
        <f t="shared" si="15"/>
        <v>9.1743119266055051E-2</v>
      </c>
      <c r="M93" s="11">
        <f>Data!AR88</f>
        <v>1</v>
      </c>
      <c r="N93" s="15">
        <f t="shared" si="16"/>
        <v>9.1743119266055051E-3</v>
      </c>
      <c r="O93" s="11">
        <f>Data!AS88</f>
        <v>3</v>
      </c>
      <c r="P93" s="15">
        <f t="shared" si="17"/>
        <v>2.7522935779816515E-2</v>
      </c>
      <c r="Q93" s="30">
        <f t="shared" si="18"/>
        <v>78</v>
      </c>
      <c r="R93" s="6">
        <f t="shared" si="19"/>
        <v>0.7155963302752294</v>
      </c>
      <c r="S93" s="44" t="str">
        <f>Data!AV88</f>
        <v>Eastern</v>
      </c>
    </row>
    <row r="94" spans="1:19" ht="13.5" customHeight="1" x14ac:dyDescent="0.25">
      <c r="A94" s="2" t="str">
        <f>Data!A89</f>
        <v>Norfolk</v>
      </c>
      <c r="B94" s="4">
        <f>Data!B89</f>
        <v>205</v>
      </c>
      <c r="C94" s="4">
        <f>Data!C89</f>
        <v>157</v>
      </c>
      <c r="D94" s="5">
        <f t="shared" si="10"/>
        <v>0.76585365853658538</v>
      </c>
      <c r="E94" s="4">
        <f>Data!D89</f>
        <v>4</v>
      </c>
      <c r="F94" s="5">
        <f t="shared" si="11"/>
        <v>1.9512195121951219E-2</v>
      </c>
      <c r="G94" s="4">
        <f t="shared" si="12"/>
        <v>161</v>
      </c>
      <c r="H94" s="5">
        <f t="shared" si="13"/>
        <v>0.78536585365853662</v>
      </c>
      <c r="I94" s="4">
        <f>Data!E89</f>
        <v>135</v>
      </c>
      <c r="J94" s="5">
        <f t="shared" si="14"/>
        <v>0.65853658536585369</v>
      </c>
      <c r="K94" s="4">
        <f>Data!F89</f>
        <v>26</v>
      </c>
      <c r="L94" s="6">
        <f t="shared" si="15"/>
        <v>0.12682926829268293</v>
      </c>
      <c r="M94" s="11">
        <f>Data!AR89</f>
        <v>0</v>
      </c>
      <c r="N94" s="15">
        <f t="shared" si="16"/>
        <v>0</v>
      </c>
      <c r="O94" s="11">
        <f>Data!AS89</f>
        <v>7</v>
      </c>
      <c r="P94" s="15">
        <f t="shared" si="17"/>
        <v>3.4146341463414637E-2</v>
      </c>
      <c r="Q94" s="30">
        <f t="shared" si="18"/>
        <v>168</v>
      </c>
      <c r="R94" s="6">
        <f t="shared" si="19"/>
        <v>0.81951219512195117</v>
      </c>
      <c r="S94" s="44" t="str">
        <f>Data!AV89</f>
        <v>Eastern</v>
      </c>
    </row>
    <row r="95" spans="1:19" ht="13.5" customHeight="1" x14ac:dyDescent="0.25">
      <c r="A95" s="2" t="str">
        <f>Data!A90</f>
        <v>Northampton</v>
      </c>
      <c r="B95" s="4">
        <f>Data!B90</f>
        <v>4</v>
      </c>
      <c r="C95" s="4">
        <f>Data!C90</f>
        <v>3</v>
      </c>
      <c r="D95" s="5">
        <f t="shared" si="10"/>
        <v>0.75</v>
      </c>
      <c r="E95" s="4">
        <f>Data!D90</f>
        <v>0</v>
      </c>
      <c r="F95" s="5">
        <f t="shared" si="11"/>
        <v>0</v>
      </c>
      <c r="G95" s="4">
        <f t="shared" si="12"/>
        <v>3</v>
      </c>
      <c r="H95" s="5">
        <f t="shared" si="13"/>
        <v>0.75</v>
      </c>
      <c r="I95" s="4">
        <f>Data!E90</f>
        <v>4</v>
      </c>
      <c r="J95" s="5">
        <f t="shared" si="14"/>
        <v>1</v>
      </c>
      <c r="K95" s="4">
        <f>Data!F90</f>
        <v>0</v>
      </c>
      <c r="L95" s="6">
        <f t="shared" si="15"/>
        <v>0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4</v>
      </c>
      <c r="R95" s="6">
        <f t="shared" si="19"/>
        <v>1</v>
      </c>
      <c r="S95" s="44" t="str">
        <f>Data!AV90</f>
        <v>Eastern</v>
      </c>
    </row>
    <row r="96" spans="1:19" ht="13.5" customHeight="1" x14ac:dyDescent="0.25">
      <c r="A96" s="2" t="str">
        <f>Data!A91</f>
        <v>Northumberland</v>
      </c>
      <c r="B96" s="4">
        <f>Data!B91</f>
        <v>2</v>
      </c>
      <c r="C96" s="4">
        <f>Data!C91</f>
        <v>2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2</v>
      </c>
      <c r="H96" s="5">
        <f t="shared" si="13"/>
        <v>1</v>
      </c>
      <c r="I96" s="4">
        <f>Data!E91</f>
        <v>1</v>
      </c>
      <c r="J96" s="5">
        <f t="shared" si="14"/>
        <v>0.5</v>
      </c>
      <c r="K96" s="4">
        <f>Data!F91</f>
        <v>0</v>
      </c>
      <c r="L96" s="6">
        <f t="shared" si="15"/>
        <v>0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1</v>
      </c>
      <c r="R96" s="6">
        <f t="shared" si="19"/>
        <v>0.5</v>
      </c>
      <c r="S96" s="44" t="str">
        <f>Data!AV91</f>
        <v>Central</v>
      </c>
    </row>
    <row r="97" spans="1:19" ht="13.5" customHeight="1" x14ac:dyDescent="0.25">
      <c r="A97" s="2" t="str">
        <f>Data!A92</f>
        <v>Norton</v>
      </c>
      <c r="B97" s="4">
        <f>Data!B92</f>
        <v>11</v>
      </c>
      <c r="C97" s="4">
        <f>Data!C92</f>
        <v>11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11</v>
      </c>
      <c r="H97" s="5">
        <f t="shared" si="13"/>
        <v>1</v>
      </c>
      <c r="I97" s="4">
        <f>Data!E92</f>
        <v>9</v>
      </c>
      <c r="J97" s="5">
        <f t="shared" si="14"/>
        <v>0.81818181818181823</v>
      </c>
      <c r="K97" s="4">
        <f>Data!F92</f>
        <v>2</v>
      </c>
      <c r="L97" s="6">
        <f t="shared" si="15"/>
        <v>0.18181818181818182</v>
      </c>
      <c r="M97" s="11">
        <f>Data!AR92</f>
        <v>0</v>
      </c>
      <c r="N97" s="15">
        <f t="shared" si="16"/>
        <v>0</v>
      </c>
      <c r="O97" s="11">
        <f>Data!AS92</f>
        <v>0</v>
      </c>
      <c r="P97" s="15">
        <f t="shared" si="17"/>
        <v>0</v>
      </c>
      <c r="Q97" s="30">
        <f t="shared" si="18"/>
        <v>11</v>
      </c>
      <c r="R97" s="6">
        <f t="shared" si="19"/>
        <v>1</v>
      </c>
      <c r="S97" s="44" t="str">
        <f>Data!AV92</f>
        <v>Western</v>
      </c>
    </row>
    <row r="98" spans="1:19" ht="13.5" customHeight="1" x14ac:dyDescent="0.25">
      <c r="A98" s="2" t="str">
        <f>Data!A93</f>
        <v>Nottoway</v>
      </c>
      <c r="B98" s="4">
        <f>Data!B93</f>
        <v>8</v>
      </c>
      <c r="C98" s="4">
        <f>Data!C93</f>
        <v>6</v>
      </c>
      <c r="D98" s="5">
        <f t="shared" si="10"/>
        <v>0.75</v>
      </c>
      <c r="E98" s="4">
        <f>Data!D93</f>
        <v>0</v>
      </c>
      <c r="F98" s="5">
        <f t="shared" si="11"/>
        <v>0</v>
      </c>
      <c r="G98" s="4">
        <f t="shared" si="12"/>
        <v>6</v>
      </c>
      <c r="H98" s="5">
        <f t="shared" si="13"/>
        <v>0.75</v>
      </c>
      <c r="I98" s="4">
        <f>Data!E93</f>
        <v>5</v>
      </c>
      <c r="J98" s="5">
        <f t="shared" si="14"/>
        <v>0.625</v>
      </c>
      <c r="K98" s="4">
        <f>Data!F93</f>
        <v>0</v>
      </c>
      <c r="L98" s="6">
        <f t="shared" si="15"/>
        <v>0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5</v>
      </c>
      <c r="R98" s="6">
        <f t="shared" si="19"/>
        <v>0.625</v>
      </c>
      <c r="S98" s="44" t="str">
        <f>Data!AV93</f>
        <v>Central</v>
      </c>
    </row>
    <row r="99" spans="1:19" ht="13.5" customHeight="1" x14ac:dyDescent="0.25">
      <c r="A99" s="2" t="str">
        <f>Data!A94</f>
        <v>Orange</v>
      </c>
      <c r="B99" s="4">
        <f>Data!B94</f>
        <v>37</v>
      </c>
      <c r="C99" s="4">
        <f>Data!C94</f>
        <v>25</v>
      </c>
      <c r="D99" s="5">
        <f t="shared" si="10"/>
        <v>0.67567567567567566</v>
      </c>
      <c r="E99" s="4">
        <f>Data!D94</f>
        <v>0</v>
      </c>
      <c r="F99" s="5">
        <f t="shared" si="11"/>
        <v>0</v>
      </c>
      <c r="G99" s="4">
        <f t="shared" si="12"/>
        <v>25</v>
      </c>
      <c r="H99" s="5">
        <f t="shared" si="13"/>
        <v>0.67567567567567566</v>
      </c>
      <c r="I99" s="4">
        <f>Data!E94</f>
        <v>21</v>
      </c>
      <c r="J99" s="5">
        <f t="shared" si="14"/>
        <v>0.56756756756756754</v>
      </c>
      <c r="K99" s="4">
        <f>Data!F94</f>
        <v>1</v>
      </c>
      <c r="L99" s="6">
        <f t="shared" si="15"/>
        <v>2.7027027027027029E-2</v>
      </c>
      <c r="M99" s="11">
        <f>Data!AR94</f>
        <v>0</v>
      </c>
      <c r="N99" s="15">
        <f t="shared" si="16"/>
        <v>0</v>
      </c>
      <c r="O99" s="11">
        <f>Data!AS94</f>
        <v>1</v>
      </c>
      <c r="P99" s="15">
        <f t="shared" si="17"/>
        <v>2.7027027027027029E-2</v>
      </c>
      <c r="Q99" s="30">
        <f t="shared" si="18"/>
        <v>23</v>
      </c>
      <c r="R99" s="6">
        <f t="shared" si="19"/>
        <v>0.6216216216216216</v>
      </c>
      <c r="S99" s="44" t="str">
        <f>Data!AV94</f>
        <v>Northern</v>
      </c>
    </row>
    <row r="100" spans="1:19" ht="13.5" customHeight="1" x14ac:dyDescent="0.25">
      <c r="A100" s="2" t="str">
        <f>Data!A95</f>
        <v>Page</v>
      </c>
      <c r="B100" s="4">
        <f>Data!B95</f>
        <v>40</v>
      </c>
      <c r="C100" s="4">
        <f>Data!C95</f>
        <v>28</v>
      </c>
      <c r="D100" s="5">
        <f t="shared" si="10"/>
        <v>0.7</v>
      </c>
      <c r="E100" s="4">
        <f>Data!D95</f>
        <v>1</v>
      </c>
      <c r="F100" s="5">
        <f t="shared" si="11"/>
        <v>2.5000000000000001E-2</v>
      </c>
      <c r="G100" s="4">
        <f t="shared" si="12"/>
        <v>29</v>
      </c>
      <c r="H100" s="5">
        <f t="shared" si="13"/>
        <v>0.72499999999999998</v>
      </c>
      <c r="I100" s="4">
        <f>Data!E95</f>
        <v>24</v>
      </c>
      <c r="J100" s="5">
        <f t="shared" si="14"/>
        <v>0.6</v>
      </c>
      <c r="K100" s="4">
        <f>Data!F95</f>
        <v>5</v>
      </c>
      <c r="L100" s="6">
        <f t="shared" si="15"/>
        <v>0.125</v>
      </c>
      <c r="M100" s="11">
        <f>Data!AR95</f>
        <v>0</v>
      </c>
      <c r="N100" s="15">
        <f t="shared" si="16"/>
        <v>0</v>
      </c>
      <c r="O100" s="11">
        <f>Data!AS95</f>
        <v>3</v>
      </c>
      <c r="P100" s="15">
        <f t="shared" si="17"/>
        <v>7.4999999999999997E-2</v>
      </c>
      <c r="Q100" s="30">
        <f t="shared" si="18"/>
        <v>32</v>
      </c>
      <c r="R100" s="6">
        <f t="shared" si="19"/>
        <v>0.8</v>
      </c>
      <c r="S100" s="44" t="str">
        <f>Data!AV95</f>
        <v>Northern</v>
      </c>
    </row>
    <row r="101" spans="1:19" ht="13.5" customHeight="1" x14ac:dyDescent="0.25">
      <c r="A101" s="2" t="str">
        <f>Data!A96</f>
        <v>Patrick</v>
      </c>
      <c r="B101" s="4">
        <f>Data!B96</f>
        <v>41</v>
      </c>
      <c r="C101" s="4">
        <f>Data!C96</f>
        <v>34</v>
      </c>
      <c r="D101" s="5">
        <f t="shared" si="10"/>
        <v>0.82926829268292679</v>
      </c>
      <c r="E101" s="4">
        <f>Data!D96</f>
        <v>0</v>
      </c>
      <c r="F101" s="5">
        <f t="shared" si="11"/>
        <v>0</v>
      </c>
      <c r="G101" s="4">
        <f t="shared" si="12"/>
        <v>34</v>
      </c>
      <c r="H101" s="5">
        <f t="shared" si="13"/>
        <v>0.82926829268292679</v>
      </c>
      <c r="I101" s="4">
        <f>Data!E96</f>
        <v>23</v>
      </c>
      <c r="J101" s="5">
        <f t="shared" si="14"/>
        <v>0.56097560975609762</v>
      </c>
      <c r="K101" s="4">
        <f>Data!F96</f>
        <v>6</v>
      </c>
      <c r="L101" s="6">
        <f t="shared" si="15"/>
        <v>0.14634146341463414</v>
      </c>
      <c r="M101" s="11">
        <f>Data!AR96</f>
        <v>0</v>
      </c>
      <c r="N101" s="15">
        <f t="shared" si="16"/>
        <v>0</v>
      </c>
      <c r="O101" s="11">
        <f>Data!AS96</f>
        <v>1</v>
      </c>
      <c r="P101" s="15">
        <f t="shared" si="17"/>
        <v>2.4390243902439025E-2</v>
      </c>
      <c r="Q101" s="30">
        <f t="shared" si="18"/>
        <v>30</v>
      </c>
      <c r="R101" s="6">
        <f t="shared" si="19"/>
        <v>0.73170731707317072</v>
      </c>
      <c r="S101" s="44" t="str">
        <f>Data!AV96</f>
        <v>Western</v>
      </c>
    </row>
    <row r="102" spans="1:19" ht="13.5" customHeight="1" x14ac:dyDescent="0.25">
      <c r="A102" s="2" t="str">
        <f>Data!A97</f>
        <v>Petersburg</v>
      </c>
      <c r="B102" s="4">
        <f>Data!B97</f>
        <v>22</v>
      </c>
      <c r="C102" s="4">
        <f>Data!C97</f>
        <v>16</v>
      </c>
      <c r="D102" s="5">
        <f t="shared" si="10"/>
        <v>0.72727272727272729</v>
      </c>
      <c r="E102" s="4">
        <f>Data!D97</f>
        <v>0</v>
      </c>
      <c r="F102" s="5">
        <f t="shared" si="11"/>
        <v>0</v>
      </c>
      <c r="G102" s="4">
        <f t="shared" si="12"/>
        <v>16</v>
      </c>
      <c r="H102" s="5">
        <f t="shared" si="13"/>
        <v>0.72727272727272729</v>
      </c>
      <c r="I102" s="4">
        <f>Data!E97</f>
        <v>14</v>
      </c>
      <c r="J102" s="5">
        <f t="shared" si="14"/>
        <v>0.63636363636363635</v>
      </c>
      <c r="K102" s="4">
        <f>Data!F97</f>
        <v>0</v>
      </c>
      <c r="L102" s="6">
        <f t="shared" si="15"/>
        <v>0</v>
      </c>
      <c r="M102" s="11">
        <f>Data!AR97</f>
        <v>2</v>
      </c>
      <c r="N102" s="15">
        <f t="shared" si="16"/>
        <v>9.0909090909090912E-2</v>
      </c>
      <c r="O102" s="11">
        <f>Data!AS97</f>
        <v>0</v>
      </c>
      <c r="P102" s="15">
        <f t="shared" si="17"/>
        <v>0</v>
      </c>
      <c r="Q102" s="30">
        <f t="shared" si="18"/>
        <v>16</v>
      </c>
      <c r="R102" s="6">
        <f t="shared" si="19"/>
        <v>0.72727272727272729</v>
      </c>
      <c r="S102" s="44" t="str">
        <f>Data!AV97</f>
        <v>Central</v>
      </c>
    </row>
    <row r="103" spans="1:19" ht="13.5" customHeight="1" x14ac:dyDescent="0.25">
      <c r="A103" s="2" t="str">
        <f>Data!A98</f>
        <v>Pittsylvania</v>
      </c>
      <c r="B103" s="4">
        <f>Data!B98</f>
        <v>51</v>
      </c>
      <c r="C103" s="4">
        <f>Data!C98</f>
        <v>38</v>
      </c>
      <c r="D103" s="5">
        <f t="shared" si="10"/>
        <v>0.74509803921568629</v>
      </c>
      <c r="E103" s="4">
        <f>Data!D98</f>
        <v>0</v>
      </c>
      <c r="F103" s="5">
        <f t="shared" si="11"/>
        <v>0</v>
      </c>
      <c r="G103" s="4">
        <f t="shared" si="12"/>
        <v>38</v>
      </c>
      <c r="H103" s="5">
        <f t="shared" si="13"/>
        <v>0.74509803921568629</v>
      </c>
      <c r="I103" s="4">
        <f>Data!E98</f>
        <v>27</v>
      </c>
      <c r="J103" s="5">
        <f t="shared" si="14"/>
        <v>0.52941176470588236</v>
      </c>
      <c r="K103" s="4">
        <f>Data!F98</f>
        <v>3</v>
      </c>
      <c r="L103" s="6">
        <f t="shared" si="15"/>
        <v>5.8823529411764705E-2</v>
      </c>
      <c r="M103" s="11">
        <f>Data!AR98</f>
        <v>1</v>
      </c>
      <c r="N103" s="15">
        <f t="shared" si="16"/>
        <v>1.9607843137254902E-2</v>
      </c>
      <c r="O103" s="11">
        <f>Data!AS98</f>
        <v>0</v>
      </c>
      <c r="P103" s="15">
        <f t="shared" si="17"/>
        <v>0</v>
      </c>
      <c r="Q103" s="30">
        <f t="shared" si="18"/>
        <v>31</v>
      </c>
      <c r="R103" s="6">
        <f t="shared" si="19"/>
        <v>0.60784313725490191</v>
      </c>
      <c r="S103" s="44" t="str">
        <f>Data!AV98</f>
        <v>Piedmont</v>
      </c>
    </row>
    <row r="104" spans="1:19" ht="13.5" customHeight="1" x14ac:dyDescent="0.25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5">
      <c r="A105" s="2" t="str">
        <f>Data!A100</f>
        <v>Portsmouth</v>
      </c>
      <c r="B105" s="4">
        <f>Data!B100</f>
        <v>30</v>
      </c>
      <c r="C105" s="4">
        <f>Data!C100</f>
        <v>22</v>
      </c>
      <c r="D105" s="5">
        <f t="shared" si="10"/>
        <v>0.73333333333333328</v>
      </c>
      <c r="E105" s="4">
        <f>Data!D100</f>
        <v>0</v>
      </c>
      <c r="F105" s="5">
        <f t="shared" si="11"/>
        <v>0</v>
      </c>
      <c r="G105" s="4">
        <f t="shared" si="12"/>
        <v>22</v>
      </c>
      <c r="H105" s="5">
        <f t="shared" si="13"/>
        <v>0.73333333333333328</v>
      </c>
      <c r="I105" s="4">
        <f>Data!E100</f>
        <v>10</v>
      </c>
      <c r="J105" s="5">
        <f t="shared" si="14"/>
        <v>0.33333333333333331</v>
      </c>
      <c r="K105" s="4">
        <f>Data!F100</f>
        <v>2</v>
      </c>
      <c r="L105" s="6">
        <f t="shared" si="15"/>
        <v>6.6666666666666666E-2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12</v>
      </c>
      <c r="R105" s="6">
        <f t="shared" si="19"/>
        <v>0.4</v>
      </c>
      <c r="S105" s="44" t="str">
        <f>Data!AV100</f>
        <v>Eastern</v>
      </c>
    </row>
    <row r="106" spans="1:19" ht="13.5" customHeight="1" x14ac:dyDescent="0.25">
      <c r="A106" s="2" t="str">
        <f>Data!A101</f>
        <v>Powhatan</v>
      </c>
      <c r="B106" s="4">
        <f>Data!B101</f>
        <v>4</v>
      </c>
      <c r="C106" s="4">
        <f>Data!C101</f>
        <v>3</v>
      </c>
      <c r="D106" s="5">
        <f t="shared" si="10"/>
        <v>0.75</v>
      </c>
      <c r="E106" s="4">
        <f>Data!D101</f>
        <v>0</v>
      </c>
      <c r="F106" s="5">
        <f t="shared" si="11"/>
        <v>0</v>
      </c>
      <c r="G106" s="4">
        <f t="shared" si="12"/>
        <v>3</v>
      </c>
      <c r="H106" s="5">
        <f t="shared" si="13"/>
        <v>0.75</v>
      </c>
      <c r="I106" s="4">
        <f>Data!E101</f>
        <v>1</v>
      </c>
      <c r="J106" s="5">
        <f t="shared" si="14"/>
        <v>0.25</v>
      </c>
      <c r="K106" s="4">
        <f>Data!F101</f>
        <v>1</v>
      </c>
      <c r="L106" s="6">
        <f t="shared" si="15"/>
        <v>0.25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2</v>
      </c>
      <c r="R106" s="6">
        <f t="shared" si="19"/>
        <v>0.5</v>
      </c>
      <c r="S106" s="44" t="str">
        <f>Data!AV101</f>
        <v>Central</v>
      </c>
    </row>
    <row r="107" spans="1:19" ht="13.5" customHeight="1" x14ac:dyDescent="0.25">
      <c r="A107" s="2" t="str">
        <f>Data!A102</f>
        <v>Prince Edward</v>
      </c>
      <c r="B107" s="4">
        <f>Data!B102</f>
        <v>4</v>
      </c>
      <c r="C107" s="4">
        <f>Data!C102</f>
        <v>2</v>
      </c>
      <c r="D107" s="5">
        <f t="shared" si="10"/>
        <v>0.5</v>
      </c>
      <c r="E107" s="4">
        <f>Data!D102</f>
        <v>0</v>
      </c>
      <c r="F107" s="5">
        <f t="shared" si="11"/>
        <v>0</v>
      </c>
      <c r="G107" s="4">
        <f t="shared" si="12"/>
        <v>2</v>
      </c>
      <c r="H107" s="5">
        <f t="shared" si="13"/>
        <v>0.5</v>
      </c>
      <c r="I107" s="4">
        <f>Data!E102</f>
        <v>3</v>
      </c>
      <c r="J107" s="5">
        <f t="shared" si="14"/>
        <v>0.75</v>
      </c>
      <c r="K107" s="4">
        <f>Data!F102</f>
        <v>0</v>
      </c>
      <c r="L107" s="6">
        <f t="shared" si="15"/>
        <v>0</v>
      </c>
      <c r="M107" s="11">
        <f>Data!AR102</f>
        <v>0</v>
      </c>
      <c r="N107" s="15">
        <f t="shared" si="16"/>
        <v>0</v>
      </c>
      <c r="O107" s="11">
        <f>Data!AS102</f>
        <v>0</v>
      </c>
      <c r="P107" s="15">
        <f t="shared" si="17"/>
        <v>0</v>
      </c>
      <c r="Q107" s="30">
        <f t="shared" si="18"/>
        <v>3</v>
      </c>
      <c r="R107" s="6">
        <f t="shared" si="19"/>
        <v>0.75</v>
      </c>
      <c r="S107" s="44" t="str">
        <f>Data!AV102</f>
        <v>Central</v>
      </c>
    </row>
    <row r="108" spans="1:19" ht="13.5" customHeight="1" x14ac:dyDescent="0.25">
      <c r="A108" s="2" t="str">
        <f>Data!A103</f>
        <v>Prince George</v>
      </c>
      <c r="B108" s="4">
        <f>Data!B103</f>
        <v>9</v>
      </c>
      <c r="C108" s="4">
        <f>Data!C103</f>
        <v>6</v>
      </c>
      <c r="D108" s="5">
        <f t="shared" si="10"/>
        <v>0.66666666666666663</v>
      </c>
      <c r="E108" s="4">
        <f>Data!D103</f>
        <v>0</v>
      </c>
      <c r="F108" s="5">
        <f t="shared" si="11"/>
        <v>0</v>
      </c>
      <c r="G108" s="4">
        <f t="shared" si="12"/>
        <v>6</v>
      </c>
      <c r="H108" s="5">
        <f t="shared" si="13"/>
        <v>0.66666666666666663</v>
      </c>
      <c r="I108" s="4">
        <f>Data!E103</f>
        <v>7</v>
      </c>
      <c r="J108" s="5">
        <f t="shared" si="14"/>
        <v>0.77777777777777779</v>
      </c>
      <c r="K108" s="4">
        <f>Data!F103</f>
        <v>0</v>
      </c>
      <c r="L108" s="6">
        <f t="shared" si="15"/>
        <v>0</v>
      </c>
      <c r="M108" s="11">
        <f>Data!AR103</f>
        <v>0</v>
      </c>
      <c r="N108" s="15">
        <f t="shared" si="16"/>
        <v>0</v>
      </c>
      <c r="O108" s="11">
        <f>Data!AS103</f>
        <v>0</v>
      </c>
      <c r="P108" s="15">
        <f t="shared" si="17"/>
        <v>0</v>
      </c>
      <c r="Q108" s="30">
        <f t="shared" si="18"/>
        <v>7</v>
      </c>
      <c r="R108" s="6">
        <f t="shared" si="19"/>
        <v>0.77777777777777779</v>
      </c>
      <c r="S108" s="44" t="str">
        <f>Data!AV103</f>
        <v>Eastern</v>
      </c>
    </row>
    <row r="109" spans="1:19" ht="13.5" customHeight="1" x14ac:dyDescent="0.25">
      <c r="A109" s="2" t="str">
        <f>Data!A104</f>
        <v>Prince William</v>
      </c>
      <c r="B109" s="4">
        <f>Data!B104</f>
        <v>99</v>
      </c>
      <c r="C109" s="4">
        <f>Data!C104</f>
        <v>59</v>
      </c>
      <c r="D109" s="5">
        <f t="shared" si="10"/>
        <v>0.59595959595959591</v>
      </c>
      <c r="E109" s="4">
        <f>Data!D104</f>
        <v>0</v>
      </c>
      <c r="F109" s="5">
        <f t="shared" si="11"/>
        <v>0</v>
      </c>
      <c r="G109" s="4">
        <f t="shared" si="12"/>
        <v>59</v>
      </c>
      <c r="H109" s="5">
        <f t="shared" si="13"/>
        <v>0.59595959595959591</v>
      </c>
      <c r="I109" s="4">
        <f>Data!E104</f>
        <v>48</v>
      </c>
      <c r="J109" s="5">
        <f t="shared" si="14"/>
        <v>0.48484848484848486</v>
      </c>
      <c r="K109" s="4">
        <f>Data!F104</f>
        <v>2</v>
      </c>
      <c r="L109" s="6">
        <f t="shared" si="15"/>
        <v>2.0202020202020204E-2</v>
      </c>
      <c r="M109" s="11">
        <f>Data!AR104</f>
        <v>1</v>
      </c>
      <c r="N109" s="15">
        <f t="shared" si="16"/>
        <v>1.0101010101010102E-2</v>
      </c>
      <c r="O109" s="11">
        <f>Data!AS104</f>
        <v>1</v>
      </c>
      <c r="P109" s="15">
        <f t="shared" si="17"/>
        <v>1.0101010101010102E-2</v>
      </c>
      <c r="Q109" s="30">
        <f t="shared" si="18"/>
        <v>52</v>
      </c>
      <c r="R109" s="6">
        <f t="shared" si="19"/>
        <v>0.5252525252525253</v>
      </c>
      <c r="S109" s="44" t="str">
        <f>Data!AV104</f>
        <v>Northern</v>
      </c>
    </row>
    <row r="110" spans="1:19" ht="13.5" customHeight="1" x14ac:dyDescent="0.25">
      <c r="A110" s="2" t="str">
        <f>Data!A105</f>
        <v>Pulaski</v>
      </c>
      <c r="B110" s="4">
        <f>Data!B105</f>
        <v>30</v>
      </c>
      <c r="C110" s="4">
        <f>Data!C105</f>
        <v>25</v>
      </c>
      <c r="D110" s="5">
        <f t="shared" si="10"/>
        <v>0.83333333333333337</v>
      </c>
      <c r="E110" s="4">
        <f>Data!D105</f>
        <v>0</v>
      </c>
      <c r="F110" s="5">
        <f t="shared" si="11"/>
        <v>0</v>
      </c>
      <c r="G110" s="4">
        <f t="shared" si="12"/>
        <v>25</v>
      </c>
      <c r="H110" s="5">
        <f t="shared" si="13"/>
        <v>0.83333333333333337</v>
      </c>
      <c r="I110" s="4">
        <f>Data!E105</f>
        <v>18</v>
      </c>
      <c r="J110" s="5">
        <f t="shared" si="14"/>
        <v>0.6</v>
      </c>
      <c r="K110" s="4">
        <f>Data!F105</f>
        <v>0</v>
      </c>
      <c r="L110" s="6">
        <f t="shared" si="15"/>
        <v>0</v>
      </c>
      <c r="M110" s="11">
        <f>Data!AR105</f>
        <v>1</v>
      </c>
      <c r="N110" s="15">
        <f t="shared" si="16"/>
        <v>3.3333333333333333E-2</v>
      </c>
      <c r="O110" s="11">
        <f>Data!AS105</f>
        <v>1</v>
      </c>
      <c r="P110" s="15">
        <f t="shared" si="17"/>
        <v>3.3333333333333333E-2</v>
      </c>
      <c r="Q110" s="30">
        <f t="shared" si="18"/>
        <v>20</v>
      </c>
      <c r="R110" s="6">
        <f t="shared" si="19"/>
        <v>0.66666666666666663</v>
      </c>
      <c r="S110" s="44" t="str">
        <f>Data!AV105</f>
        <v>Western</v>
      </c>
    </row>
    <row r="111" spans="1:19" ht="13.5" customHeight="1" x14ac:dyDescent="0.25">
      <c r="A111" s="2" t="str">
        <f>Data!A106</f>
        <v>Radford</v>
      </c>
      <c r="B111" s="4">
        <f>Data!B106</f>
        <v>12</v>
      </c>
      <c r="C111" s="4">
        <f>Data!C106</f>
        <v>11</v>
      </c>
      <c r="D111" s="5">
        <f t="shared" si="10"/>
        <v>0.91666666666666663</v>
      </c>
      <c r="E111" s="4">
        <f>Data!D106</f>
        <v>0</v>
      </c>
      <c r="F111" s="5">
        <f t="shared" si="11"/>
        <v>0</v>
      </c>
      <c r="G111" s="4">
        <f t="shared" si="12"/>
        <v>11</v>
      </c>
      <c r="H111" s="5">
        <f t="shared" si="13"/>
        <v>0.91666666666666663</v>
      </c>
      <c r="I111" s="4">
        <f>Data!E106</f>
        <v>6</v>
      </c>
      <c r="J111" s="5">
        <f t="shared" si="14"/>
        <v>0.5</v>
      </c>
      <c r="K111" s="4">
        <f>Data!F106</f>
        <v>2</v>
      </c>
      <c r="L111" s="6">
        <f t="shared" si="15"/>
        <v>0.16666666666666666</v>
      </c>
      <c r="M111" s="11">
        <f>Data!AR106</f>
        <v>0</v>
      </c>
      <c r="N111" s="15">
        <f t="shared" si="16"/>
        <v>0</v>
      </c>
      <c r="O111" s="11">
        <f>Data!AS106</f>
        <v>0</v>
      </c>
      <c r="P111" s="15">
        <f t="shared" si="17"/>
        <v>0</v>
      </c>
      <c r="Q111" s="30">
        <f t="shared" si="18"/>
        <v>8</v>
      </c>
      <c r="R111" s="6">
        <f t="shared" si="19"/>
        <v>0.66666666666666663</v>
      </c>
      <c r="S111" s="44" t="str">
        <f>Data!AV106</f>
        <v>Western</v>
      </c>
    </row>
    <row r="112" spans="1:19" ht="13.5" customHeight="1" x14ac:dyDescent="0.25">
      <c r="A112" s="2" t="str">
        <f>Data!A107</f>
        <v>Rappahannock</v>
      </c>
      <c r="B112" s="4">
        <f>Data!B107</f>
        <v>3</v>
      </c>
      <c r="C112" s="4">
        <f>Data!C107</f>
        <v>2</v>
      </c>
      <c r="D112" s="5">
        <f t="shared" si="10"/>
        <v>0.66666666666666663</v>
      </c>
      <c r="E112" s="4">
        <f>Data!D107</f>
        <v>0</v>
      </c>
      <c r="F112" s="5">
        <f t="shared" si="11"/>
        <v>0</v>
      </c>
      <c r="G112" s="4">
        <f t="shared" si="12"/>
        <v>2</v>
      </c>
      <c r="H112" s="5">
        <f t="shared" si="13"/>
        <v>0.66666666666666663</v>
      </c>
      <c r="I112" s="4">
        <f>Data!E107</f>
        <v>1</v>
      </c>
      <c r="J112" s="5">
        <f t="shared" si="14"/>
        <v>0.33333333333333331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1</v>
      </c>
      <c r="R112" s="6">
        <f t="shared" si="19"/>
        <v>0.33333333333333331</v>
      </c>
      <c r="S112" s="44" t="str">
        <f>Data!AV107</f>
        <v>Northern</v>
      </c>
    </row>
    <row r="113" spans="1:19" ht="13.5" customHeight="1" x14ac:dyDescent="0.25">
      <c r="A113" s="2" t="str">
        <f>Data!A108</f>
        <v>Richmond City</v>
      </c>
      <c r="B113" s="4">
        <f>Data!B108</f>
        <v>210</v>
      </c>
      <c r="C113" s="4">
        <f>Data!C108</f>
        <v>133</v>
      </c>
      <c r="D113" s="5">
        <f t="shared" si="10"/>
        <v>0.6333333333333333</v>
      </c>
      <c r="E113" s="4">
        <f>Data!D108</f>
        <v>3</v>
      </c>
      <c r="F113" s="5">
        <f t="shared" si="11"/>
        <v>1.4285714285714285E-2</v>
      </c>
      <c r="G113" s="4">
        <f t="shared" si="12"/>
        <v>136</v>
      </c>
      <c r="H113" s="5">
        <f t="shared" si="13"/>
        <v>0.64761904761904765</v>
      </c>
      <c r="I113" s="4">
        <f>Data!E108</f>
        <v>110</v>
      </c>
      <c r="J113" s="5">
        <f t="shared" si="14"/>
        <v>0.52380952380952384</v>
      </c>
      <c r="K113" s="4">
        <f>Data!F108</f>
        <v>24</v>
      </c>
      <c r="L113" s="6">
        <f t="shared" si="15"/>
        <v>0.11428571428571428</v>
      </c>
      <c r="M113" s="11">
        <f>Data!AR108</f>
        <v>0</v>
      </c>
      <c r="N113" s="15">
        <f t="shared" si="16"/>
        <v>0</v>
      </c>
      <c r="O113" s="11">
        <f>Data!AS108</f>
        <v>1</v>
      </c>
      <c r="P113" s="15">
        <f t="shared" si="17"/>
        <v>4.7619047619047623E-3</v>
      </c>
      <c r="Q113" s="30">
        <f t="shared" si="18"/>
        <v>135</v>
      </c>
      <c r="R113" s="6">
        <f t="shared" si="19"/>
        <v>0.6428571428571429</v>
      </c>
      <c r="S113" s="44" t="str">
        <f>Data!AV108</f>
        <v>Central</v>
      </c>
    </row>
    <row r="114" spans="1:19" ht="13.5" customHeight="1" x14ac:dyDescent="0.25">
      <c r="A114" s="2" t="str">
        <f>Data!A109</f>
        <v>Richmond County</v>
      </c>
      <c r="B114" s="4">
        <f>Data!B109</f>
        <v>2</v>
      </c>
      <c r="C114" s="4">
        <f>Data!C109</f>
        <v>2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2</v>
      </c>
      <c r="H114" s="5">
        <f t="shared" si="13"/>
        <v>1</v>
      </c>
      <c r="I114" s="4">
        <f>Data!E109</f>
        <v>2</v>
      </c>
      <c r="J114" s="5">
        <f t="shared" si="14"/>
        <v>1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2</v>
      </c>
      <c r="R114" s="6">
        <f t="shared" si="19"/>
        <v>1</v>
      </c>
      <c r="S114" s="44" t="str">
        <f>Data!AV109</f>
        <v>Central</v>
      </c>
    </row>
    <row r="115" spans="1:19" ht="13.5" customHeight="1" x14ac:dyDescent="0.25">
      <c r="A115" s="2" t="str">
        <f>Data!A110</f>
        <v>Roanoke City</v>
      </c>
      <c r="B115" s="4">
        <f>Data!B110</f>
        <v>285</v>
      </c>
      <c r="C115" s="4">
        <f>Data!C110</f>
        <v>218</v>
      </c>
      <c r="D115" s="5">
        <f t="shared" si="10"/>
        <v>0.76491228070175443</v>
      </c>
      <c r="E115" s="4">
        <f>Data!D110</f>
        <v>1</v>
      </c>
      <c r="F115" s="5">
        <f t="shared" si="11"/>
        <v>3.5087719298245615E-3</v>
      </c>
      <c r="G115" s="4">
        <f t="shared" si="12"/>
        <v>219</v>
      </c>
      <c r="H115" s="5">
        <f t="shared" si="13"/>
        <v>0.76842105263157889</v>
      </c>
      <c r="I115" s="4">
        <f>Data!E110</f>
        <v>185</v>
      </c>
      <c r="J115" s="5">
        <f t="shared" si="14"/>
        <v>0.64912280701754388</v>
      </c>
      <c r="K115" s="4">
        <f>Data!F110</f>
        <v>40</v>
      </c>
      <c r="L115" s="6">
        <f t="shared" si="15"/>
        <v>0.14035087719298245</v>
      </c>
      <c r="M115" s="11">
        <f>Data!AR110</f>
        <v>5</v>
      </c>
      <c r="N115" s="15">
        <f t="shared" si="16"/>
        <v>1.7543859649122806E-2</v>
      </c>
      <c r="O115" s="11">
        <f>Data!AS110</f>
        <v>8</v>
      </c>
      <c r="P115" s="15">
        <f t="shared" si="17"/>
        <v>2.8070175438596492E-2</v>
      </c>
      <c r="Q115" s="30">
        <f t="shared" si="18"/>
        <v>238</v>
      </c>
      <c r="R115" s="6">
        <f t="shared" si="19"/>
        <v>0.83508771929824566</v>
      </c>
      <c r="S115" s="44" t="str">
        <f>Data!AV110</f>
        <v>Piedmont</v>
      </c>
    </row>
    <row r="116" spans="1:19" ht="13.5" customHeight="1" x14ac:dyDescent="0.25">
      <c r="A116" s="2" t="str">
        <f>Data!A111</f>
        <v>Roanoke County</v>
      </c>
      <c r="B116" s="4">
        <f>Data!B111</f>
        <v>120</v>
      </c>
      <c r="C116" s="4">
        <f>Data!C111</f>
        <v>91</v>
      </c>
      <c r="D116" s="5">
        <f t="shared" si="10"/>
        <v>0.7583333333333333</v>
      </c>
      <c r="E116" s="4">
        <f>Data!D111</f>
        <v>0</v>
      </c>
      <c r="F116" s="5">
        <f t="shared" si="11"/>
        <v>0</v>
      </c>
      <c r="G116" s="4">
        <f t="shared" si="12"/>
        <v>91</v>
      </c>
      <c r="H116" s="5">
        <f t="shared" si="13"/>
        <v>0.7583333333333333</v>
      </c>
      <c r="I116" s="4">
        <f>Data!E111</f>
        <v>59</v>
      </c>
      <c r="J116" s="5">
        <f t="shared" si="14"/>
        <v>0.49166666666666664</v>
      </c>
      <c r="K116" s="4">
        <f>Data!F111</f>
        <v>12</v>
      </c>
      <c r="L116" s="6">
        <f t="shared" si="15"/>
        <v>0.1</v>
      </c>
      <c r="M116" s="11">
        <f>Data!AR111</f>
        <v>2</v>
      </c>
      <c r="N116" s="15">
        <f t="shared" si="16"/>
        <v>1.6666666666666666E-2</v>
      </c>
      <c r="O116" s="11">
        <f>Data!AS111</f>
        <v>7</v>
      </c>
      <c r="P116" s="15">
        <f t="shared" si="17"/>
        <v>5.8333333333333334E-2</v>
      </c>
      <c r="Q116" s="30">
        <f t="shared" si="18"/>
        <v>80</v>
      </c>
      <c r="R116" s="6">
        <f t="shared" si="19"/>
        <v>0.66666666666666663</v>
      </c>
      <c r="S116" s="44" t="str">
        <f>Data!AV111</f>
        <v>Piedmont</v>
      </c>
    </row>
    <row r="117" spans="1:19" ht="13.5" customHeight="1" x14ac:dyDescent="0.25">
      <c r="A117" s="2" t="str">
        <f>Data!A112</f>
        <v>Rockbridge</v>
      </c>
      <c r="B117" s="4">
        <f>Data!B112</f>
        <v>28</v>
      </c>
      <c r="C117" s="4">
        <f>Data!C112</f>
        <v>24</v>
      </c>
      <c r="D117" s="5">
        <f t="shared" si="10"/>
        <v>0.8571428571428571</v>
      </c>
      <c r="E117" s="4">
        <f>Data!D112</f>
        <v>0</v>
      </c>
      <c r="F117" s="5">
        <f t="shared" si="11"/>
        <v>0</v>
      </c>
      <c r="G117" s="4">
        <f t="shared" si="12"/>
        <v>24</v>
      </c>
      <c r="H117" s="5">
        <f t="shared" si="13"/>
        <v>0.8571428571428571</v>
      </c>
      <c r="I117" s="4">
        <f>Data!E112</f>
        <v>10</v>
      </c>
      <c r="J117" s="5">
        <f t="shared" si="14"/>
        <v>0.35714285714285715</v>
      </c>
      <c r="K117" s="4">
        <f>Data!F112</f>
        <v>4</v>
      </c>
      <c r="L117" s="6">
        <f t="shared" si="15"/>
        <v>0.14285714285714285</v>
      </c>
      <c r="M117" s="11">
        <f>Data!AR112</f>
        <v>0</v>
      </c>
      <c r="N117" s="15">
        <f t="shared" si="16"/>
        <v>0</v>
      </c>
      <c r="O117" s="11">
        <f>Data!AS112</f>
        <v>3</v>
      </c>
      <c r="P117" s="15">
        <f t="shared" si="17"/>
        <v>0.10714285714285714</v>
      </c>
      <c r="Q117" s="30">
        <f t="shared" si="18"/>
        <v>17</v>
      </c>
      <c r="R117" s="6">
        <f t="shared" si="19"/>
        <v>0.6071428571428571</v>
      </c>
      <c r="S117" s="44" t="str">
        <f>Data!AV112</f>
        <v>Piedmont</v>
      </c>
    </row>
    <row r="118" spans="1:19" ht="13.5" customHeight="1" x14ac:dyDescent="0.25">
      <c r="A118" s="2" t="str">
        <f>Data!A113</f>
        <v>Rockingham</v>
      </c>
      <c r="B118" s="4">
        <f>Data!B113</f>
        <v>155</v>
      </c>
      <c r="C118" s="4">
        <f>Data!C113</f>
        <v>118</v>
      </c>
      <c r="D118" s="5">
        <f t="shared" si="10"/>
        <v>0.76129032258064511</v>
      </c>
      <c r="E118" s="4">
        <f>Data!D113</f>
        <v>0</v>
      </c>
      <c r="F118" s="5">
        <f t="shared" si="11"/>
        <v>0</v>
      </c>
      <c r="G118" s="4">
        <f t="shared" si="12"/>
        <v>118</v>
      </c>
      <c r="H118" s="5">
        <f t="shared" si="13"/>
        <v>0.76129032258064511</v>
      </c>
      <c r="I118" s="4">
        <f>Data!E113</f>
        <v>91</v>
      </c>
      <c r="J118" s="5">
        <f t="shared" si="14"/>
        <v>0.58709677419354833</v>
      </c>
      <c r="K118" s="4">
        <f>Data!F113</f>
        <v>3</v>
      </c>
      <c r="L118" s="6">
        <f t="shared" si="15"/>
        <v>1.935483870967742E-2</v>
      </c>
      <c r="M118" s="11">
        <f>Data!AR113</f>
        <v>0</v>
      </c>
      <c r="N118" s="15">
        <f t="shared" si="16"/>
        <v>0</v>
      </c>
      <c r="O118" s="11">
        <f>Data!AS113</f>
        <v>5</v>
      </c>
      <c r="P118" s="15">
        <f t="shared" si="17"/>
        <v>3.2258064516129031E-2</v>
      </c>
      <c r="Q118" s="30">
        <f t="shared" si="18"/>
        <v>99</v>
      </c>
      <c r="R118" s="6">
        <f t="shared" si="19"/>
        <v>0.6387096774193548</v>
      </c>
      <c r="S118" s="44" t="str">
        <f>Data!AV113</f>
        <v>Northern</v>
      </c>
    </row>
    <row r="119" spans="1:19" ht="13.5" customHeight="1" x14ac:dyDescent="0.25">
      <c r="A119" s="2" t="str">
        <f>Data!A114</f>
        <v>Russell</v>
      </c>
      <c r="B119" s="4">
        <f>Data!B114</f>
        <v>69</v>
      </c>
      <c r="C119" s="4">
        <f>Data!C114</f>
        <v>56</v>
      </c>
      <c r="D119" s="5">
        <f t="shared" si="10"/>
        <v>0.81159420289855078</v>
      </c>
      <c r="E119" s="4">
        <f>Data!D114</f>
        <v>0</v>
      </c>
      <c r="F119" s="5">
        <f t="shared" si="11"/>
        <v>0</v>
      </c>
      <c r="G119" s="4">
        <f t="shared" si="12"/>
        <v>56</v>
      </c>
      <c r="H119" s="5">
        <f t="shared" si="13"/>
        <v>0.81159420289855078</v>
      </c>
      <c r="I119" s="4">
        <f>Data!E114</f>
        <v>51</v>
      </c>
      <c r="J119" s="5">
        <f t="shared" si="14"/>
        <v>0.73913043478260865</v>
      </c>
      <c r="K119" s="4">
        <f>Data!F114</f>
        <v>8</v>
      </c>
      <c r="L119" s="6">
        <f t="shared" si="15"/>
        <v>0.11594202898550725</v>
      </c>
      <c r="M119" s="11">
        <f>Data!AR114</f>
        <v>0</v>
      </c>
      <c r="N119" s="15">
        <f t="shared" si="16"/>
        <v>0</v>
      </c>
      <c r="O119" s="11">
        <f>Data!AS114</f>
        <v>0</v>
      </c>
      <c r="P119" s="15">
        <f t="shared" si="17"/>
        <v>0</v>
      </c>
      <c r="Q119" s="30">
        <f t="shared" si="18"/>
        <v>59</v>
      </c>
      <c r="R119" s="6">
        <f t="shared" si="19"/>
        <v>0.85507246376811596</v>
      </c>
      <c r="S119" s="44" t="str">
        <f>Data!AV114</f>
        <v>Western</v>
      </c>
    </row>
    <row r="120" spans="1:19" ht="13.5" customHeight="1" x14ac:dyDescent="0.25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5">
      <c r="A121" s="2" t="str">
        <f>Data!A116</f>
        <v>Scott</v>
      </c>
      <c r="B121" s="4">
        <f>Data!B116</f>
        <v>43</v>
      </c>
      <c r="C121" s="4">
        <f>Data!C116</f>
        <v>39</v>
      </c>
      <c r="D121" s="5">
        <f t="shared" si="10"/>
        <v>0.90697674418604646</v>
      </c>
      <c r="E121" s="4">
        <f>Data!D116</f>
        <v>0</v>
      </c>
      <c r="F121" s="5">
        <f t="shared" si="11"/>
        <v>0</v>
      </c>
      <c r="G121" s="4">
        <f t="shared" si="12"/>
        <v>39</v>
      </c>
      <c r="H121" s="5">
        <f t="shared" si="13"/>
        <v>0.90697674418604646</v>
      </c>
      <c r="I121" s="4">
        <f>Data!E116</f>
        <v>32</v>
      </c>
      <c r="J121" s="5">
        <f t="shared" si="14"/>
        <v>0.7441860465116279</v>
      </c>
      <c r="K121" s="4">
        <f>Data!F116</f>
        <v>2</v>
      </c>
      <c r="L121" s="6">
        <f t="shared" si="15"/>
        <v>4.6511627906976744E-2</v>
      </c>
      <c r="M121" s="11">
        <f>Data!AR116</f>
        <v>0</v>
      </c>
      <c r="N121" s="15">
        <f t="shared" si="16"/>
        <v>0</v>
      </c>
      <c r="O121" s="11">
        <f>Data!AS116</f>
        <v>0</v>
      </c>
      <c r="P121" s="15">
        <f t="shared" si="17"/>
        <v>0</v>
      </c>
      <c r="Q121" s="30">
        <f t="shared" si="18"/>
        <v>34</v>
      </c>
      <c r="R121" s="6">
        <f t="shared" si="19"/>
        <v>0.79069767441860461</v>
      </c>
      <c r="S121" s="44" t="str">
        <f>Data!AV116</f>
        <v>Western</v>
      </c>
    </row>
    <row r="122" spans="1:19" ht="13.5" customHeight="1" x14ac:dyDescent="0.25">
      <c r="A122" s="2" t="str">
        <f>Data!A117</f>
        <v>Shenandoah</v>
      </c>
      <c r="B122" s="4">
        <f>Data!B117</f>
        <v>27</v>
      </c>
      <c r="C122" s="4">
        <f>Data!C117</f>
        <v>20</v>
      </c>
      <c r="D122" s="5">
        <f t="shared" si="10"/>
        <v>0.7407407407407407</v>
      </c>
      <c r="E122" s="4">
        <f>Data!D117</f>
        <v>0</v>
      </c>
      <c r="F122" s="5">
        <f t="shared" si="11"/>
        <v>0</v>
      </c>
      <c r="G122" s="4">
        <f t="shared" si="12"/>
        <v>20</v>
      </c>
      <c r="H122" s="5">
        <f t="shared" si="13"/>
        <v>0.7407407407407407</v>
      </c>
      <c r="I122" s="4">
        <f>Data!E117</f>
        <v>11</v>
      </c>
      <c r="J122" s="5">
        <f t="shared" si="14"/>
        <v>0.40740740740740738</v>
      </c>
      <c r="K122" s="4">
        <f>Data!F117</f>
        <v>8</v>
      </c>
      <c r="L122" s="6">
        <f t="shared" si="15"/>
        <v>0.29629629629629628</v>
      </c>
      <c r="M122" s="11">
        <f>Data!AR117</f>
        <v>0</v>
      </c>
      <c r="N122" s="15">
        <f t="shared" si="16"/>
        <v>0</v>
      </c>
      <c r="O122" s="11">
        <f>Data!AS117</f>
        <v>0</v>
      </c>
      <c r="P122" s="15">
        <f t="shared" si="17"/>
        <v>0</v>
      </c>
      <c r="Q122" s="30">
        <f t="shared" si="18"/>
        <v>19</v>
      </c>
      <c r="R122" s="6">
        <f t="shared" si="19"/>
        <v>0.70370370370370372</v>
      </c>
      <c r="S122" s="44" t="str">
        <f>Data!AV117</f>
        <v>Northern</v>
      </c>
    </row>
    <row r="123" spans="1:19" ht="13.5" customHeight="1" x14ac:dyDescent="0.25">
      <c r="A123" s="2" t="str">
        <f>Data!A118</f>
        <v>Smyth</v>
      </c>
      <c r="B123" s="4">
        <f>Data!B118</f>
        <v>44</v>
      </c>
      <c r="C123" s="4">
        <f>Data!C118</f>
        <v>40</v>
      </c>
      <c r="D123" s="5">
        <f t="shared" si="10"/>
        <v>0.90909090909090906</v>
      </c>
      <c r="E123" s="4">
        <f>Data!D118</f>
        <v>0</v>
      </c>
      <c r="F123" s="5">
        <f t="shared" si="11"/>
        <v>0</v>
      </c>
      <c r="G123" s="4">
        <f t="shared" si="12"/>
        <v>40</v>
      </c>
      <c r="H123" s="5">
        <f t="shared" si="13"/>
        <v>0.90909090909090906</v>
      </c>
      <c r="I123" s="4">
        <f>Data!E118</f>
        <v>30</v>
      </c>
      <c r="J123" s="5">
        <f t="shared" si="14"/>
        <v>0.68181818181818177</v>
      </c>
      <c r="K123" s="4">
        <f>Data!F118</f>
        <v>7</v>
      </c>
      <c r="L123" s="6">
        <f t="shared" si="15"/>
        <v>0.15909090909090909</v>
      </c>
      <c r="M123" s="11">
        <f>Data!AR118</f>
        <v>0</v>
      </c>
      <c r="N123" s="15">
        <f t="shared" si="16"/>
        <v>0</v>
      </c>
      <c r="O123" s="11">
        <f>Data!AS118</f>
        <v>0</v>
      </c>
      <c r="P123" s="15">
        <f t="shared" si="17"/>
        <v>0</v>
      </c>
      <c r="Q123" s="30">
        <f t="shared" si="18"/>
        <v>37</v>
      </c>
      <c r="R123" s="6">
        <f t="shared" si="19"/>
        <v>0.84090909090909094</v>
      </c>
      <c r="S123" s="44" t="str">
        <f>Data!AV118</f>
        <v>Western</v>
      </c>
    </row>
    <row r="124" spans="1:19" ht="13.5" customHeight="1" x14ac:dyDescent="0.25">
      <c r="A124" s="2" t="str">
        <f>Data!A119</f>
        <v>Southampton</v>
      </c>
      <c r="B124" s="4">
        <f>Data!B119</f>
        <v>1</v>
      </c>
      <c r="C124" s="4">
        <f>Data!C119</f>
        <v>0</v>
      </c>
      <c r="D124" s="5">
        <f t="shared" si="10"/>
        <v>0</v>
      </c>
      <c r="E124" s="4">
        <f>Data!D119</f>
        <v>0</v>
      </c>
      <c r="F124" s="5">
        <f t="shared" si="11"/>
        <v>0</v>
      </c>
      <c r="G124" s="4">
        <f t="shared" si="12"/>
        <v>0</v>
      </c>
      <c r="H124" s="5">
        <f t="shared" si="13"/>
        <v>0</v>
      </c>
      <c r="I124" s="4">
        <f>Data!E119</f>
        <v>0</v>
      </c>
      <c r="J124" s="5">
        <f t="shared" si="14"/>
        <v>0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0</v>
      </c>
      <c r="R124" s="6">
        <f t="shared" si="19"/>
        <v>0</v>
      </c>
      <c r="S124" s="44" t="str">
        <f>Data!AV119</f>
        <v>Eastern</v>
      </c>
    </row>
    <row r="125" spans="1:19" ht="13.5" customHeight="1" x14ac:dyDescent="0.25">
      <c r="A125" s="2" t="str">
        <f>Data!A120</f>
        <v>Spotsylvania</v>
      </c>
      <c r="B125" s="4">
        <f>Data!B120</f>
        <v>71</v>
      </c>
      <c r="C125" s="4">
        <f>Data!C120</f>
        <v>51</v>
      </c>
      <c r="D125" s="5">
        <f t="shared" si="10"/>
        <v>0.71830985915492962</v>
      </c>
      <c r="E125" s="4">
        <f>Data!D120</f>
        <v>0</v>
      </c>
      <c r="F125" s="5">
        <f t="shared" si="11"/>
        <v>0</v>
      </c>
      <c r="G125" s="4">
        <f t="shared" si="12"/>
        <v>51</v>
      </c>
      <c r="H125" s="5">
        <f t="shared" si="13"/>
        <v>0.71830985915492962</v>
      </c>
      <c r="I125" s="4">
        <f>Data!E120</f>
        <v>36</v>
      </c>
      <c r="J125" s="5">
        <f t="shared" si="14"/>
        <v>0.50704225352112675</v>
      </c>
      <c r="K125" s="4">
        <f>Data!F120</f>
        <v>4</v>
      </c>
      <c r="L125" s="6">
        <f t="shared" si="15"/>
        <v>5.6338028169014086E-2</v>
      </c>
      <c r="M125" s="11">
        <f>Data!AR120</f>
        <v>0</v>
      </c>
      <c r="N125" s="15">
        <f t="shared" si="16"/>
        <v>0</v>
      </c>
      <c r="O125" s="11">
        <f>Data!AS120</f>
        <v>0</v>
      </c>
      <c r="P125" s="15">
        <f t="shared" si="17"/>
        <v>0</v>
      </c>
      <c r="Q125" s="30">
        <f t="shared" si="18"/>
        <v>40</v>
      </c>
      <c r="R125" s="6">
        <f t="shared" si="19"/>
        <v>0.56338028169014087</v>
      </c>
      <c r="S125" s="44" t="str">
        <f>Data!AV120</f>
        <v>Northern</v>
      </c>
    </row>
    <row r="126" spans="1:19" ht="13.5" customHeight="1" x14ac:dyDescent="0.25">
      <c r="A126" s="2" t="str">
        <f>Data!A121</f>
        <v>Stafford</v>
      </c>
      <c r="B126" s="4">
        <f>Data!B121</f>
        <v>55</v>
      </c>
      <c r="C126" s="4">
        <f>Data!C121</f>
        <v>45</v>
      </c>
      <c r="D126" s="5">
        <f t="shared" si="10"/>
        <v>0.81818181818181823</v>
      </c>
      <c r="E126" s="4">
        <f>Data!D121</f>
        <v>0</v>
      </c>
      <c r="F126" s="5">
        <f t="shared" si="11"/>
        <v>0</v>
      </c>
      <c r="G126" s="4">
        <f t="shared" si="12"/>
        <v>45</v>
      </c>
      <c r="H126" s="5">
        <f t="shared" si="13"/>
        <v>0.81818181818181823</v>
      </c>
      <c r="I126" s="4">
        <f>Data!E121</f>
        <v>43</v>
      </c>
      <c r="J126" s="5">
        <f t="shared" si="14"/>
        <v>0.78181818181818186</v>
      </c>
      <c r="K126" s="4">
        <f>Data!F121</f>
        <v>3</v>
      </c>
      <c r="L126" s="6">
        <f t="shared" si="15"/>
        <v>5.4545454545454543E-2</v>
      </c>
      <c r="M126" s="11">
        <f>Data!AR121</f>
        <v>0</v>
      </c>
      <c r="N126" s="15">
        <f t="shared" si="16"/>
        <v>0</v>
      </c>
      <c r="O126" s="11">
        <f>Data!AS121</f>
        <v>3</v>
      </c>
      <c r="P126" s="15">
        <f t="shared" si="17"/>
        <v>5.4545454545454543E-2</v>
      </c>
      <c r="Q126" s="30">
        <f t="shared" si="18"/>
        <v>49</v>
      </c>
      <c r="R126" s="6">
        <f t="shared" si="19"/>
        <v>0.89090909090909087</v>
      </c>
      <c r="S126" s="44" t="str">
        <f>Data!AV121</f>
        <v>Northern</v>
      </c>
    </row>
    <row r="127" spans="1:19" ht="13.5" customHeight="1" x14ac:dyDescent="0.25">
      <c r="A127" s="2" t="str">
        <f>Data!A122</f>
        <v>Staunton</v>
      </c>
      <c r="B127" s="4">
        <f>Data!B122</f>
        <v>152</v>
      </c>
      <c r="C127" s="4">
        <f>Data!C122</f>
        <v>110</v>
      </c>
      <c r="D127" s="5">
        <f t="shared" si="10"/>
        <v>0.72368421052631582</v>
      </c>
      <c r="E127" s="4">
        <f>Data!D122</f>
        <v>1</v>
      </c>
      <c r="F127" s="5">
        <f t="shared" si="11"/>
        <v>6.5789473684210523E-3</v>
      </c>
      <c r="G127" s="4">
        <f t="shared" si="12"/>
        <v>111</v>
      </c>
      <c r="H127" s="5">
        <f t="shared" si="13"/>
        <v>0.73026315789473684</v>
      </c>
      <c r="I127" s="4">
        <f>Data!E122</f>
        <v>85</v>
      </c>
      <c r="J127" s="5">
        <f t="shared" si="14"/>
        <v>0.55921052631578949</v>
      </c>
      <c r="K127" s="4">
        <f>Data!F122</f>
        <v>12</v>
      </c>
      <c r="L127" s="6">
        <f t="shared" si="15"/>
        <v>7.8947368421052627E-2</v>
      </c>
      <c r="M127" s="11">
        <f>Data!AR122</f>
        <v>0</v>
      </c>
      <c r="N127" s="15">
        <f t="shared" si="16"/>
        <v>0</v>
      </c>
      <c r="O127" s="11">
        <f>Data!AS122</f>
        <v>2</v>
      </c>
      <c r="P127" s="15">
        <f t="shared" si="17"/>
        <v>1.3157894736842105E-2</v>
      </c>
      <c r="Q127" s="30">
        <f t="shared" si="18"/>
        <v>99</v>
      </c>
      <c r="R127" s="6">
        <f t="shared" si="19"/>
        <v>0.65131578947368418</v>
      </c>
      <c r="S127" s="44" t="str">
        <f>Data!AV122</f>
        <v>Piedmont</v>
      </c>
    </row>
    <row r="128" spans="1:19" ht="13.5" customHeight="1" x14ac:dyDescent="0.25">
      <c r="A128" s="2" t="str">
        <f>Data!A123</f>
        <v>Suffolk</v>
      </c>
      <c r="B128" s="4">
        <f>Data!B123</f>
        <v>31</v>
      </c>
      <c r="C128" s="4">
        <f>Data!C123</f>
        <v>22</v>
      </c>
      <c r="D128" s="5">
        <f t="shared" si="10"/>
        <v>0.70967741935483875</v>
      </c>
      <c r="E128" s="4">
        <f>Data!D123</f>
        <v>0</v>
      </c>
      <c r="F128" s="5">
        <f t="shared" si="11"/>
        <v>0</v>
      </c>
      <c r="G128" s="4">
        <f t="shared" si="12"/>
        <v>22</v>
      </c>
      <c r="H128" s="5">
        <f t="shared" si="13"/>
        <v>0.70967741935483875</v>
      </c>
      <c r="I128" s="4">
        <f>Data!E123</f>
        <v>17</v>
      </c>
      <c r="J128" s="5">
        <f t="shared" si="14"/>
        <v>0.54838709677419351</v>
      </c>
      <c r="K128" s="4">
        <f>Data!F123</f>
        <v>1</v>
      </c>
      <c r="L128" s="6">
        <f t="shared" si="15"/>
        <v>3.2258064516129031E-2</v>
      </c>
      <c r="M128" s="11">
        <f>Data!AR123</f>
        <v>0</v>
      </c>
      <c r="N128" s="15">
        <f t="shared" si="16"/>
        <v>0</v>
      </c>
      <c r="O128" s="11">
        <f>Data!AS123</f>
        <v>2</v>
      </c>
      <c r="P128" s="15">
        <f t="shared" si="17"/>
        <v>6.4516129032258063E-2</v>
      </c>
      <c r="Q128" s="30">
        <f t="shared" si="18"/>
        <v>20</v>
      </c>
      <c r="R128" s="6">
        <f t="shared" si="19"/>
        <v>0.64516129032258063</v>
      </c>
      <c r="S128" s="44" t="str">
        <f>Data!AV123</f>
        <v>Eastern</v>
      </c>
    </row>
    <row r="129" spans="1:19" ht="13.5" customHeight="1" x14ac:dyDescent="0.25">
      <c r="A129" s="2" t="str">
        <f>Data!A124</f>
        <v>Surry</v>
      </c>
      <c r="B129" s="4">
        <f>Data!B124</f>
        <v>1</v>
      </c>
      <c r="C129" s="4">
        <f>Data!C124</f>
        <v>0</v>
      </c>
      <c r="D129" s="5">
        <f t="shared" si="10"/>
        <v>0</v>
      </c>
      <c r="E129" s="4">
        <f>Data!D124</f>
        <v>0</v>
      </c>
      <c r="F129" s="5">
        <f t="shared" si="11"/>
        <v>0</v>
      </c>
      <c r="G129" s="4">
        <f t="shared" si="12"/>
        <v>0</v>
      </c>
      <c r="H129" s="5">
        <f t="shared" si="13"/>
        <v>0</v>
      </c>
      <c r="I129" s="4">
        <f>Data!E124</f>
        <v>0</v>
      </c>
      <c r="J129" s="5">
        <f t="shared" si="14"/>
        <v>0</v>
      </c>
      <c r="K129" s="4">
        <f>Data!F124</f>
        <v>1</v>
      </c>
      <c r="L129" s="6">
        <f t="shared" si="15"/>
        <v>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1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5">
      <c r="A130" s="2" t="str">
        <f>Data!A125</f>
        <v>Sussex</v>
      </c>
      <c r="B130" s="4">
        <f>Data!B125</f>
        <v>30</v>
      </c>
      <c r="C130" s="4">
        <f>Data!C125</f>
        <v>29</v>
      </c>
      <c r="D130" s="5">
        <f t="shared" si="10"/>
        <v>0.96666666666666667</v>
      </c>
      <c r="E130" s="4">
        <f>Data!D125</f>
        <v>0</v>
      </c>
      <c r="F130" s="5">
        <f t="shared" si="11"/>
        <v>0</v>
      </c>
      <c r="G130" s="4">
        <f t="shared" si="12"/>
        <v>29</v>
      </c>
      <c r="H130" s="5">
        <f t="shared" si="13"/>
        <v>0.96666666666666667</v>
      </c>
      <c r="I130" s="4">
        <f>Data!E125</f>
        <v>23</v>
      </c>
      <c r="J130" s="5">
        <f t="shared" si="14"/>
        <v>0.76666666666666672</v>
      </c>
      <c r="K130" s="4">
        <f>Data!F125</f>
        <v>4</v>
      </c>
      <c r="L130" s="6">
        <f t="shared" si="15"/>
        <v>0.13333333333333333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27</v>
      </c>
      <c r="R130" s="6">
        <f t="shared" si="19"/>
        <v>0.9</v>
      </c>
      <c r="S130" s="44" t="str">
        <f>Data!AV125</f>
        <v>Eastern</v>
      </c>
    </row>
    <row r="131" spans="1:19" ht="13.5" customHeight="1" x14ac:dyDescent="0.25">
      <c r="A131" s="2" t="str">
        <f>Data!A126</f>
        <v>Tazewell</v>
      </c>
      <c r="B131" s="4">
        <f>Data!B126</f>
        <v>53</v>
      </c>
      <c r="C131" s="4">
        <f>Data!C126</f>
        <v>44</v>
      </c>
      <c r="D131" s="5">
        <f t="shared" si="10"/>
        <v>0.83018867924528306</v>
      </c>
      <c r="E131" s="4">
        <f>Data!D126</f>
        <v>0</v>
      </c>
      <c r="F131" s="5">
        <f t="shared" si="11"/>
        <v>0</v>
      </c>
      <c r="G131" s="4">
        <f t="shared" si="12"/>
        <v>44</v>
      </c>
      <c r="H131" s="5">
        <f t="shared" si="13"/>
        <v>0.83018867924528306</v>
      </c>
      <c r="I131" s="4">
        <f>Data!E126</f>
        <v>24</v>
      </c>
      <c r="J131" s="5">
        <f t="shared" si="14"/>
        <v>0.45283018867924529</v>
      </c>
      <c r="K131" s="4">
        <f>Data!F126</f>
        <v>6</v>
      </c>
      <c r="L131" s="6">
        <f t="shared" si="15"/>
        <v>0.11320754716981132</v>
      </c>
      <c r="M131" s="11">
        <f>Data!AR126</f>
        <v>0</v>
      </c>
      <c r="N131" s="15">
        <f t="shared" si="16"/>
        <v>0</v>
      </c>
      <c r="O131" s="11">
        <f>Data!AS126</f>
        <v>1</v>
      </c>
      <c r="P131" s="15">
        <f t="shared" si="17"/>
        <v>1.8867924528301886E-2</v>
      </c>
      <c r="Q131" s="30">
        <f t="shared" si="18"/>
        <v>31</v>
      </c>
      <c r="R131" s="6">
        <f t="shared" si="19"/>
        <v>0.58490566037735847</v>
      </c>
      <c r="S131" s="44" t="str">
        <f>Data!AV126</f>
        <v>Western</v>
      </c>
    </row>
    <row r="132" spans="1:19" ht="13.5" customHeight="1" x14ac:dyDescent="0.25">
      <c r="A132" s="2" t="str">
        <f>Data!A127</f>
        <v>Virginia Beach</v>
      </c>
      <c r="B132" s="4">
        <f>Data!B127</f>
        <v>215</v>
      </c>
      <c r="C132" s="4">
        <f>Data!C127</f>
        <v>177</v>
      </c>
      <c r="D132" s="5">
        <f t="shared" si="10"/>
        <v>0.82325581395348835</v>
      </c>
      <c r="E132" s="4">
        <f>Data!D127</f>
        <v>0</v>
      </c>
      <c r="F132" s="5">
        <f t="shared" si="11"/>
        <v>0</v>
      </c>
      <c r="G132" s="4">
        <f t="shared" si="12"/>
        <v>177</v>
      </c>
      <c r="H132" s="5">
        <f t="shared" si="13"/>
        <v>0.82325581395348835</v>
      </c>
      <c r="I132" s="4">
        <f>Data!E127</f>
        <v>134</v>
      </c>
      <c r="J132" s="5">
        <f t="shared" si="14"/>
        <v>0.62325581395348839</v>
      </c>
      <c r="K132" s="4">
        <f>Data!F127</f>
        <v>19</v>
      </c>
      <c r="L132" s="6">
        <f t="shared" si="15"/>
        <v>8.8372093023255813E-2</v>
      </c>
      <c r="M132" s="11">
        <f>Data!AR127</f>
        <v>2</v>
      </c>
      <c r="N132" s="15">
        <f t="shared" si="16"/>
        <v>9.3023255813953487E-3</v>
      </c>
      <c r="O132" s="11">
        <f>Data!AS127</f>
        <v>6</v>
      </c>
      <c r="P132" s="15">
        <f t="shared" si="17"/>
        <v>2.7906976744186046E-2</v>
      </c>
      <c r="Q132" s="30">
        <f t="shared" si="18"/>
        <v>161</v>
      </c>
      <c r="R132" s="6">
        <f t="shared" si="19"/>
        <v>0.74883720930232556</v>
      </c>
      <c r="S132" s="44" t="str">
        <f>Data!AV127</f>
        <v>Eastern</v>
      </c>
    </row>
    <row r="133" spans="1:19" ht="13.5" customHeight="1" x14ac:dyDescent="0.25">
      <c r="A133" s="2" t="str">
        <f>Data!A128</f>
        <v>Warren</v>
      </c>
      <c r="B133" s="4">
        <f>Data!B128</f>
        <v>43</v>
      </c>
      <c r="C133" s="4">
        <f>Data!C128</f>
        <v>32</v>
      </c>
      <c r="D133" s="5">
        <f t="shared" si="10"/>
        <v>0.7441860465116279</v>
      </c>
      <c r="E133" s="4">
        <f>Data!D128</f>
        <v>0</v>
      </c>
      <c r="F133" s="5">
        <f t="shared" si="11"/>
        <v>0</v>
      </c>
      <c r="G133" s="4">
        <f t="shared" si="12"/>
        <v>32</v>
      </c>
      <c r="H133" s="5">
        <f t="shared" si="13"/>
        <v>0.7441860465116279</v>
      </c>
      <c r="I133" s="4">
        <f>Data!E128</f>
        <v>27</v>
      </c>
      <c r="J133" s="5">
        <f t="shared" si="14"/>
        <v>0.62790697674418605</v>
      </c>
      <c r="K133" s="4">
        <f>Data!F128</f>
        <v>4</v>
      </c>
      <c r="L133" s="6">
        <f t="shared" si="15"/>
        <v>9.3023255813953487E-2</v>
      </c>
      <c r="M133" s="11">
        <f>Data!AR128</f>
        <v>0</v>
      </c>
      <c r="N133" s="15">
        <f t="shared" si="16"/>
        <v>0</v>
      </c>
      <c r="O133" s="11">
        <f>Data!AS128</f>
        <v>2</v>
      </c>
      <c r="P133" s="15">
        <f t="shared" si="17"/>
        <v>4.6511627906976744E-2</v>
      </c>
      <c r="Q133" s="30">
        <f t="shared" si="18"/>
        <v>33</v>
      </c>
      <c r="R133" s="6">
        <f t="shared" si="19"/>
        <v>0.76744186046511631</v>
      </c>
      <c r="S133" s="44" t="str">
        <f>Data!AV128</f>
        <v>Northern</v>
      </c>
    </row>
    <row r="134" spans="1:19" ht="13.5" customHeight="1" x14ac:dyDescent="0.25">
      <c r="A134" s="2" t="str">
        <f>Data!A129</f>
        <v>Washington</v>
      </c>
      <c r="B134" s="4">
        <f>Data!B129</f>
        <v>113</v>
      </c>
      <c r="C134" s="4">
        <f>Data!C129</f>
        <v>97</v>
      </c>
      <c r="D134" s="5">
        <f t="shared" si="10"/>
        <v>0.8584070796460177</v>
      </c>
      <c r="E134" s="4">
        <f>Data!D129</f>
        <v>0</v>
      </c>
      <c r="F134" s="5">
        <f t="shared" si="11"/>
        <v>0</v>
      </c>
      <c r="G134" s="4">
        <f t="shared" si="12"/>
        <v>97</v>
      </c>
      <c r="H134" s="5">
        <f t="shared" si="13"/>
        <v>0.8584070796460177</v>
      </c>
      <c r="I134" s="4">
        <f>Data!E129</f>
        <v>63</v>
      </c>
      <c r="J134" s="5">
        <f t="shared" si="14"/>
        <v>0.55752212389380529</v>
      </c>
      <c r="K134" s="4">
        <f>Data!F129</f>
        <v>11</v>
      </c>
      <c r="L134" s="6">
        <f t="shared" si="15"/>
        <v>9.7345132743362831E-2</v>
      </c>
      <c r="M134" s="11">
        <f>Data!AR129</f>
        <v>0</v>
      </c>
      <c r="N134" s="15">
        <f t="shared" si="16"/>
        <v>0</v>
      </c>
      <c r="O134" s="11">
        <f>Data!AS129</f>
        <v>3</v>
      </c>
      <c r="P134" s="15">
        <f t="shared" si="17"/>
        <v>2.6548672566371681E-2</v>
      </c>
      <c r="Q134" s="30">
        <f t="shared" si="18"/>
        <v>77</v>
      </c>
      <c r="R134" s="6">
        <f t="shared" si="19"/>
        <v>0.68141592920353977</v>
      </c>
      <c r="S134" s="44" t="str">
        <f>Data!AV129</f>
        <v>Western</v>
      </c>
    </row>
    <row r="135" spans="1:19" ht="13.5" customHeight="1" x14ac:dyDescent="0.25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5">
      <c r="A136" s="2" t="str">
        <f>Data!A131</f>
        <v>Westmoreland</v>
      </c>
      <c r="B136" s="4">
        <f>Data!B131</f>
        <v>10</v>
      </c>
      <c r="C136" s="4">
        <f>Data!C131</f>
        <v>3</v>
      </c>
      <c r="D136" s="5">
        <f t="shared" ref="D136:D142" si="20">IF(B136=0,0,C136/B136)</f>
        <v>0.3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3</v>
      </c>
      <c r="H136" s="5">
        <f t="shared" ref="H136:H141" si="23">IF(B136=0,0,G136/B136)</f>
        <v>0.3</v>
      </c>
      <c r="I136" s="4">
        <f>Data!E131</f>
        <v>4</v>
      </c>
      <c r="J136" s="5">
        <f t="shared" ref="J136:J142" si="24">IF(B136=0,0,I136/B136)</f>
        <v>0.4</v>
      </c>
      <c r="K136" s="4">
        <f>Data!F131</f>
        <v>2</v>
      </c>
      <c r="L136" s="6">
        <f t="shared" ref="L136:L142" si="25">IF(B136=0,0,K136/B136)</f>
        <v>0.2</v>
      </c>
      <c r="M136" s="11">
        <f>Data!AR131</f>
        <v>1</v>
      </c>
      <c r="N136" s="15">
        <f t="shared" ref="N136:N141" si="26">IF(B136=0,0,M136/B136)</f>
        <v>0.1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7</v>
      </c>
      <c r="R136" s="6">
        <f t="shared" ref="R136:R141" si="29">IF(B136=0,0,Q136/B136)</f>
        <v>0.7</v>
      </c>
      <c r="S136" s="44" t="str">
        <f>Data!AV131</f>
        <v>Central</v>
      </c>
    </row>
    <row r="137" spans="1:19" ht="13.5" customHeight="1" x14ac:dyDescent="0.25">
      <c r="A137" s="2" t="str">
        <f>Data!A132</f>
        <v>Williamsburg</v>
      </c>
      <c r="B137" s="4">
        <f>Data!B132</f>
        <v>2</v>
      </c>
      <c r="C137" s="4">
        <f>Data!C132</f>
        <v>1</v>
      </c>
      <c r="D137" s="5">
        <f t="shared" si="20"/>
        <v>0.5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0.5</v>
      </c>
      <c r="I137" s="4">
        <f>Data!E132</f>
        <v>1</v>
      </c>
      <c r="J137" s="5">
        <f t="shared" si="24"/>
        <v>0.5</v>
      </c>
      <c r="K137" s="4">
        <f>Data!F132</f>
        <v>0</v>
      </c>
      <c r="L137" s="6">
        <f t="shared" si="25"/>
        <v>0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0.5</v>
      </c>
      <c r="S137" s="44" t="str">
        <f>Data!AV132</f>
        <v>Eastern</v>
      </c>
    </row>
    <row r="138" spans="1:19" ht="13.5" customHeight="1" x14ac:dyDescent="0.25">
      <c r="A138" s="2" t="str">
        <f>Data!A133</f>
        <v>Winchester</v>
      </c>
      <c r="B138" s="4">
        <f>Data!B133</f>
        <v>42</v>
      </c>
      <c r="C138" s="4">
        <f>Data!C133</f>
        <v>35</v>
      </c>
      <c r="D138" s="5">
        <f t="shared" si="20"/>
        <v>0.83333333333333337</v>
      </c>
      <c r="E138" s="4">
        <f>Data!D133</f>
        <v>0</v>
      </c>
      <c r="F138" s="5">
        <f t="shared" si="21"/>
        <v>0</v>
      </c>
      <c r="G138" s="4">
        <f t="shared" si="22"/>
        <v>35</v>
      </c>
      <c r="H138" s="5">
        <f t="shared" si="23"/>
        <v>0.83333333333333337</v>
      </c>
      <c r="I138" s="4">
        <f>Data!E133</f>
        <v>28</v>
      </c>
      <c r="J138" s="5">
        <f t="shared" si="24"/>
        <v>0.66666666666666663</v>
      </c>
      <c r="K138" s="4">
        <f>Data!F133</f>
        <v>4</v>
      </c>
      <c r="L138" s="6">
        <f t="shared" si="25"/>
        <v>9.5238095238095233E-2</v>
      </c>
      <c r="M138" s="11">
        <f>Data!AR133</f>
        <v>0</v>
      </c>
      <c r="N138" s="15">
        <f t="shared" si="26"/>
        <v>0</v>
      </c>
      <c r="O138" s="11">
        <f>Data!AS133</f>
        <v>0</v>
      </c>
      <c r="P138" s="15">
        <f t="shared" si="27"/>
        <v>0</v>
      </c>
      <c r="Q138" s="30">
        <f t="shared" si="28"/>
        <v>32</v>
      </c>
      <c r="R138" s="6">
        <f t="shared" si="29"/>
        <v>0.76190476190476186</v>
      </c>
      <c r="S138" s="44" t="str">
        <f>Data!AV133</f>
        <v>Northern</v>
      </c>
    </row>
    <row r="139" spans="1:19" ht="13.5" customHeight="1" x14ac:dyDescent="0.25">
      <c r="A139" s="2" t="str">
        <f>Data!A134</f>
        <v>Wise</v>
      </c>
      <c r="B139" s="4">
        <f>Data!B134</f>
        <v>86</v>
      </c>
      <c r="C139" s="4">
        <f>Data!C134</f>
        <v>76</v>
      </c>
      <c r="D139" s="5">
        <f t="shared" si="20"/>
        <v>0.88372093023255816</v>
      </c>
      <c r="E139" s="4">
        <f>Data!D134</f>
        <v>0</v>
      </c>
      <c r="F139" s="5">
        <f t="shared" si="21"/>
        <v>0</v>
      </c>
      <c r="G139" s="4">
        <f t="shared" si="22"/>
        <v>76</v>
      </c>
      <c r="H139" s="5">
        <f t="shared" si="23"/>
        <v>0.88372093023255816</v>
      </c>
      <c r="I139" s="4">
        <f>Data!E134</f>
        <v>63</v>
      </c>
      <c r="J139" s="5">
        <f t="shared" si="24"/>
        <v>0.73255813953488369</v>
      </c>
      <c r="K139" s="4">
        <f>Data!F134</f>
        <v>8</v>
      </c>
      <c r="L139" s="6">
        <f t="shared" si="25"/>
        <v>9.3023255813953487E-2</v>
      </c>
      <c r="M139" s="11">
        <f>Data!AR134</f>
        <v>3</v>
      </c>
      <c r="N139" s="15">
        <f t="shared" si="26"/>
        <v>3.4883720930232558E-2</v>
      </c>
      <c r="O139" s="11">
        <f>Data!AS134</f>
        <v>1</v>
      </c>
      <c r="P139" s="15">
        <f t="shared" si="27"/>
        <v>1.1627906976744186E-2</v>
      </c>
      <c r="Q139" s="30">
        <f t="shared" si="28"/>
        <v>75</v>
      </c>
      <c r="R139" s="6">
        <f t="shared" si="29"/>
        <v>0.87209302325581395</v>
      </c>
      <c r="S139" s="44" t="str">
        <f>Data!AV134</f>
        <v>Western</v>
      </c>
    </row>
    <row r="140" spans="1:19" ht="13.5" customHeight="1" x14ac:dyDescent="0.25">
      <c r="A140" s="2" t="str">
        <f>Data!A135</f>
        <v>Wythe</v>
      </c>
      <c r="B140" s="4">
        <f>Data!B135</f>
        <v>43</v>
      </c>
      <c r="C140" s="4">
        <f>Data!C135</f>
        <v>35</v>
      </c>
      <c r="D140" s="5">
        <f t="shared" si="20"/>
        <v>0.81395348837209303</v>
      </c>
      <c r="E140" s="4">
        <f>Data!D135</f>
        <v>0</v>
      </c>
      <c r="F140" s="5">
        <f t="shared" si="21"/>
        <v>0</v>
      </c>
      <c r="G140" s="4">
        <f t="shared" si="22"/>
        <v>35</v>
      </c>
      <c r="H140" s="5">
        <f t="shared" si="23"/>
        <v>0.81395348837209303</v>
      </c>
      <c r="I140" s="4">
        <f>Data!E135</f>
        <v>18</v>
      </c>
      <c r="J140" s="5">
        <f t="shared" si="24"/>
        <v>0.41860465116279072</v>
      </c>
      <c r="K140" s="4">
        <f>Data!F135</f>
        <v>12</v>
      </c>
      <c r="L140" s="6">
        <f t="shared" si="25"/>
        <v>0.27906976744186046</v>
      </c>
      <c r="M140" s="11">
        <f>Data!AR135</f>
        <v>0</v>
      </c>
      <c r="N140" s="15">
        <f t="shared" si="26"/>
        <v>0</v>
      </c>
      <c r="O140" s="11">
        <f>Data!AS135</f>
        <v>3</v>
      </c>
      <c r="P140" s="15">
        <f t="shared" si="27"/>
        <v>6.9767441860465115E-2</v>
      </c>
      <c r="Q140" s="30">
        <f t="shared" si="28"/>
        <v>33</v>
      </c>
      <c r="R140" s="6">
        <f t="shared" si="29"/>
        <v>0.76744186046511631</v>
      </c>
      <c r="S140" s="44" t="str">
        <f>Data!AV135</f>
        <v>Western</v>
      </c>
    </row>
    <row r="141" spans="1:19" ht="13.5" customHeight="1" thickBot="1" x14ac:dyDescent="0.3">
      <c r="A141" s="16" t="str">
        <f>Data!A136</f>
        <v>York</v>
      </c>
      <c r="B141" s="17">
        <f>Data!B136</f>
        <v>18</v>
      </c>
      <c r="C141" s="17">
        <f>Data!C136</f>
        <v>14</v>
      </c>
      <c r="D141" s="18">
        <f t="shared" si="20"/>
        <v>0.77777777777777779</v>
      </c>
      <c r="E141" s="17">
        <f>Data!D136</f>
        <v>0</v>
      </c>
      <c r="F141" s="18">
        <f t="shared" si="21"/>
        <v>0</v>
      </c>
      <c r="G141" s="17">
        <f t="shared" si="22"/>
        <v>14</v>
      </c>
      <c r="H141" s="18">
        <f t="shared" si="23"/>
        <v>0.77777777777777779</v>
      </c>
      <c r="I141" s="17">
        <f>Data!E136</f>
        <v>13</v>
      </c>
      <c r="J141" s="18">
        <f t="shared" si="24"/>
        <v>0.72222222222222221</v>
      </c>
      <c r="K141" s="17">
        <f>Data!F136</f>
        <v>0</v>
      </c>
      <c r="L141" s="23">
        <f t="shared" si="25"/>
        <v>0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13</v>
      </c>
      <c r="R141" s="23">
        <f t="shared" si="29"/>
        <v>0.72222222222222221</v>
      </c>
      <c r="S141" s="44" t="str">
        <f>Data!AV136</f>
        <v>Eastern</v>
      </c>
    </row>
    <row r="142" spans="1:19" s="3" customFormat="1" ht="13.5" customHeight="1" thickBot="1" x14ac:dyDescent="0.3">
      <c r="A142" s="19" t="s">
        <v>162</v>
      </c>
      <c r="B142" s="20">
        <f>SUM(B7:B141)</f>
        <v>5272</v>
      </c>
      <c r="C142" s="20">
        <f>SUM(C7:C141)</f>
        <v>4066</v>
      </c>
      <c r="D142" s="21">
        <f t="shared" si="20"/>
        <v>0.77124430955993928</v>
      </c>
      <c r="E142" s="20">
        <f>SUM(E7:E141)</f>
        <v>16</v>
      </c>
      <c r="F142" s="21">
        <f t="shared" si="21"/>
        <v>3.0349013657056147E-3</v>
      </c>
      <c r="G142" s="20">
        <f>SUM(G7:G141)</f>
        <v>4082</v>
      </c>
      <c r="H142" s="21">
        <f>IF(B142=0,0,G142/B142)</f>
        <v>0.77427921092564489</v>
      </c>
      <c r="I142" s="20">
        <f>SUM(I7:I141)</f>
        <v>3015</v>
      </c>
      <c r="J142" s="21">
        <f t="shared" si="24"/>
        <v>0.57188922610015169</v>
      </c>
      <c r="K142" s="20">
        <f>SUM(K7:K141)</f>
        <v>647</v>
      </c>
      <c r="L142" s="37">
        <f t="shared" si="25"/>
        <v>0.12272382397572079</v>
      </c>
      <c r="M142" s="20">
        <f>SUM(M7:M141)</f>
        <v>60</v>
      </c>
      <c r="N142" s="37">
        <f>IF(B142=0,0,M142/B142)</f>
        <v>1.1380880121396054E-2</v>
      </c>
      <c r="O142" s="20">
        <f>SUM(O7:O141)</f>
        <v>113</v>
      </c>
      <c r="P142" s="37">
        <f>IF(B142=0,0,O142/B142)</f>
        <v>2.1433990895295903E-2</v>
      </c>
      <c r="Q142" s="33">
        <f>SUM(Q7:Q141)</f>
        <v>3835</v>
      </c>
      <c r="R142" s="24">
        <f>IF(B142=0,0,Q142/B142)</f>
        <v>0.72742792109256449</v>
      </c>
      <c r="S142" s="14"/>
    </row>
    <row r="143" spans="1:19" ht="13.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activeCell="A7" sqref="A7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17.77734375" style="2" customWidth="1"/>
    <col min="4" max="4" width="10.77734375" style="2" customWidth="1"/>
    <col min="5" max="5" width="17.77734375" style="2" customWidth="1"/>
    <col min="6" max="6" width="11.77734375" style="2" customWidth="1"/>
    <col min="7" max="16384" width="9.21875" style="2"/>
  </cols>
  <sheetData>
    <row r="1" spans="1:8" ht="15.6" x14ac:dyDescent="0.3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6" x14ac:dyDescent="0.3">
      <c r="A2" s="95" t="s">
        <v>191</v>
      </c>
      <c r="B2" s="93"/>
      <c r="C2" s="93"/>
      <c r="D2" s="93"/>
      <c r="E2" s="93"/>
      <c r="F2" s="93"/>
      <c r="G2" s="101"/>
    </row>
    <row r="3" spans="1:8" ht="13.8" x14ac:dyDescent="0.25">
      <c r="A3" s="96" t="str">
        <f>"Date Range From: " &amp; TEXT(Time!C2,"mm/dd/yyyy") &amp; " To: " &amp; TEXT(Time!B2,"mm/dd/yyyy")</f>
        <v>Date Range From: 11/01/2023 To: 11/30/2023</v>
      </c>
      <c r="B3" s="102"/>
      <c r="C3" s="102"/>
      <c r="D3" s="102"/>
      <c r="E3" s="102"/>
      <c r="F3" s="102"/>
      <c r="G3" s="103"/>
    </row>
    <row r="4" spans="1:8" x14ac:dyDescent="0.25">
      <c r="A4" s="97" t="str">
        <f>"Data Is As Of: " &amp; TEXT(Time!E2,"mm/dd/yyyy")</f>
        <v>Data Is As Of: 01/01/2024</v>
      </c>
      <c r="B4" s="104"/>
      <c r="C4" s="104"/>
      <c r="D4" s="104"/>
      <c r="E4" s="104"/>
      <c r="F4" s="104"/>
      <c r="G4" s="105"/>
    </row>
    <row r="5" spans="1:8" ht="13.8" thickBot="1" x14ac:dyDescent="0.3">
      <c r="A5" s="98"/>
      <c r="B5" s="99"/>
      <c r="C5" s="99"/>
      <c r="D5" s="99"/>
      <c r="E5" s="99"/>
      <c r="F5" s="99"/>
      <c r="G5" s="100"/>
    </row>
    <row r="6" spans="1:8" ht="43.5" customHeight="1" thickBot="1" x14ac:dyDescent="0.3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5">
      <c r="A7" s="10" t="str">
        <f>Data!A2</f>
        <v>Accomack</v>
      </c>
      <c r="B7" s="11">
        <f>Data!B2</f>
        <v>14</v>
      </c>
      <c r="C7" s="11">
        <f>Data!G2</f>
        <v>5</v>
      </c>
      <c r="D7" s="13">
        <f>IF(B7=0,0,C7/B7)</f>
        <v>0.35714285714285715</v>
      </c>
      <c r="E7" s="11">
        <f>Data!H2</f>
        <v>5</v>
      </c>
      <c r="F7" s="13">
        <f t="shared" ref="F7:F38" si="0">IF(B7=0,0,E7/B7)</f>
        <v>0.35714285714285715</v>
      </c>
      <c r="G7" s="46" t="str">
        <f>Data!AV2</f>
        <v>Eastern</v>
      </c>
    </row>
    <row r="8" spans="1:8" x14ac:dyDescent="0.25">
      <c r="A8" s="2" t="str">
        <f>Data!A3</f>
        <v>Albemarle</v>
      </c>
      <c r="B8" s="4">
        <f>Data!B3</f>
        <v>94</v>
      </c>
      <c r="C8" s="4">
        <f>Data!G3</f>
        <v>9</v>
      </c>
      <c r="D8" s="5">
        <f t="shared" ref="D8:D71" si="1">IF(B8=0,0,C8/B8)</f>
        <v>9.5744680851063829E-2</v>
      </c>
      <c r="E8" s="4">
        <f>Data!H3</f>
        <v>3</v>
      </c>
      <c r="F8" s="5">
        <f t="shared" si="0"/>
        <v>3.1914893617021274E-2</v>
      </c>
      <c r="G8" s="44" t="str">
        <f>Data!AV3</f>
        <v>Piedmont</v>
      </c>
    </row>
    <row r="9" spans="1:8" x14ac:dyDescent="0.25">
      <c r="A9" s="2" t="str">
        <f>Data!A4</f>
        <v>Alexandria</v>
      </c>
      <c r="B9" s="4">
        <f>Data!B4</f>
        <v>86</v>
      </c>
      <c r="C9" s="4">
        <f>Data!G4</f>
        <v>15</v>
      </c>
      <c r="D9" s="5">
        <f t="shared" si="1"/>
        <v>0.1744186046511628</v>
      </c>
      <c r="E9" s="4">
        <f>Data!H4</f>
        <v>12</v>
      </c>
      <c r="F9" s="5">
        <f t="shared" si="0"/>
        <v>0.13953488372093023</v>
      </c>
      <c r="G9" s="44" t="str">
        <f>Data!AV4</f>
        <v>Northern</v>
      </c>
    </row>
    <row r="10" spans="1:8" x14ac:dyDescent="0.25">
      <c r="A10" s="2" t="str">
        <f>Data!A5</f>
        <v>Alleghany</v>
      </c>
      <c r="B10" s="4">
        <f>Data!B5</f>
        <v>14</v>
      </c>
      <c r="C10" s="4">
        <f>Data!G5</f>
        <v>0</v>
      </c>
      <c r="D10" s="5">
        <f t="shared" si="1"/>
        <v>0</v>
      </c>
      <c r="E10" s="4">
        <f>Data!H5</f>
        <v>2</v>
      </c>
      <c r="F10" s="5">
        <f t="shared" si="0"/>
        <v>0.14285714285714285</v>
      </c>
      <c r="G10" s="44" t="str">
        <f>Data!AV5</f>
        <v>Piedmont</v>
      </c>
    </row>
    <row r="11" spans="1:8" x14ac:dyDescent="0.25">
      <c r="A11" s="2" t="str">
        <f>Data!A6</f>
        <v>Amelia</v>
      </c>
      <c r="B11" s="4">
        <f>Data!B6</f>
        <v>6</v>
      </c>
      <c r="C11" s="4">
        <f>Data!G6</f>
        <v>1</v>
      </c>
      <c r="D11" s="5">
        <f t="shared" si="1"/>
        <v>0.16666666666666666</v>
      </c>
      <c r="E11" s="4">
        <f>Data!H6</f>
        <v>3</v>
      </c>
      <c r="F11" s="5">
        <f t="shared" si="0"/>
        <v>0.5</v>
      </c>
      <c r="G11" s="44" t="str">
        <f>Data!AV6</f>
        <v>Central</v>
      </c>
    </row>
    <row r="12" spans="1:8" x14ac:dyDescent="0.25">
      <c r="A12" s="2" t="str">
        <f>Data!A7</f>
        <v>Amherst</v>
      </c>
      <c r="B12" s="4">
        <f>Data!B7</f>
        <v>26</v>
      </c>
      <c r="C12" s="4">
        <f>Data!G7</f>
        <v>4</v>
      </c>
      <c r="D12" s="5">
        <f t="shared" si="1"/>
        <v>0.15384615384615385</v>
      </c>
      <c r="E12" s="4">
        <f>Data!H7</f>
        <v>1</v>
      </c>
      <c r="F12" s="5">
        <f t="shared" si="0"/>
        <v>3.8461538461538464E-2</v>
      </c>
      <c r="G12" s="44" t="str">
        <f>Data!AV7</f>
        <v>Piedmont</v>
      </c>
    </row>
    <row r="13" spans="1:8" x14ac:dyDescent="0.25">
      <c r="A13" s="2" t="str">
        <f>Data!A8</f>
        <v>Appomattox</v>
      </c>
      <c r="B13" s="4">
        <f>Data!B8</f>
        <v>20</v>
      </c>
      <c r="C13" s="4">
        <f>Data!G8</f>
        <v>3</v>
      </c>
      <c r="D13" s="5">
        <f t="shared" si="1"/>
        <v>0.15</v>
      </c>
      <c r="E13" s="4">
        <f>Data!H8</f>
        <v>0</v>
      </c>
      <c r="F13" s="5">
        <f t="shared" si="0"/>
        <v>0</v>
      </c>
      <c r="G13" s="44" t="str">
        <f>Data!AV8</f>
        <v>Piedmont</v>
      </c>
    </row>
    <row r="14" spans="1:8" x14ac:dyDescent="0.25">
      <c r="A14" s="2" t="str">
        <f>Data!A9</f>
        <v>Arlington</v>
      </c>
      <c r="B14" s="4">
        <f>Data!B9</f>
        <v>73</v>
      </c>
      <c r="C14" s="4">
        <f>Data!G9</f>
        <v>22</v>
      </c>
      <c r="D14" s="5">
        <f t="shared" si="1"/>
        <v>0.30136986301369861</v>
      </c>
      <c r="E14" s="4">
        <f>Data!H9</f>
        <v>6</v>
      </c>
      <c r="F14" s="5">
        <f t="shared" si="0"/>
        <v>8.2191780821917804E-2</v>
      </c>
      <c r="G14" s="44" t="str">
        <f>Data!AV9</f>
        <v>Northern</v>
      </c>
    </row>
    <row r="15" spans="1:8" x14ac:dyDescent="0.25">
      <c r="A15" s="2" t="str">
        <f>Data!A10</f>
        <v>Augusta</v>
      </c>
      <c r="B15" s="4">
        <f>Data!B10</f>
        <v>0</v>
      </c>
      <c r="C15" s="4">
        <f>Data!G10</f>
        <v>0</v>
      </c>
      <c r="D15" s="5">
        <f t="shared" si="1"/>
        <v>0</v>
      </c>
      <c r="E15" s="4">
        <f>Data!H10</f>
        <v>0</v>
      </c>
      <c r="F15" s="5">
        <f t="shared" si="0"/>
        <v>0</v>
      </c>
      <c r="G15" s="44" t="str">
        <f>Data!AV10</f>
        <v>Piedmont</v>
      </c>
    </row>
    <row r="16" spans="1:8" x14ac:dyDescent="0.25">
      <c r="A16" s="2" t="str">
        <f>Data!A11</f>
        <v>Bath</v>
      </c>
      <c r="B16" s="4">
        <f>Data!B11</f>
        <v>0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5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5">
      <c r="A18" s="2" t="str">
        <f>Data!A13</f>
        <v>Bedford County</v>
      </c>
      <c r="B18" s="4">
        <f>Data!B13</f>
        <v>76</v>
      </c>
      <c r="C18" s="4">
        <f>Data!G13</f>
        <v>20</v>
      </c>
      <c r="D18" s="5">
        <f t="shared" si="1"/>
        <v>0.26315789473684209</v>
      </c>
      <c r="E18" s="4">
        <f>Data!H13</f>
        <v>22</v>
      </c>
      <c r="F18" s="5">
        <f t="shared" si="0"/>
        <v>0.28947368421052633</v>
      </c>
      <c r="G18" s="44" t="str">
        <f>Data!AV13</f>
        <v>Piedmont</v>
      </c>
    </row>
    <row r="19" spans="1:7" x14ac:dyDescent="0.25">
      <c r="A19" s="2" t="str">
        <f>Data!A14</f>
        <v>Bland</v>
      </c>
      <c r="B19" s="4">
        <f>Data!B14</f>
        <v>5</v>
      </c>
      <c r="C19" s="4">
        <f>Data!G14</f>
        <v>0</v>
      </c>
      <c r="D19" s="5">
        <f t="shared" si="1"/>
        <v>0</v>
      </c>
      <c r="E19" s="4">
        <f>Data!H14</f>
        <v>2</v>
      </c>
      <c r="F19" s="5">
        <f t="shared" si="0"/>
        <v>0.4</v>
      </c>
      <c r="G19" s="44" t="str">
        <f>Data!AV14</f>
        <v>Western</v>
      </c>
    </row>
    <row r="20" spans="1:7" x14ac:dyDescent="0.25">
      <c r="A20" s="2" t="str">
        <f>Data!A15</f>
        <v>Botetourt</v>
      </c>
      <c r="B20" s="4">
        <f>Data!B15</f>
        <v>8</v>
      </c>
      <c r="C20" s="4">
        <f>Data!G15</f>
        <v>1</v>
      </c>
      <c r="D20" s="5">
        <f t="shared" si="1"/>
        <v>0.125</v>
      </c>
      <c r="E20" s="4">
        <f>Data!H15</f>
        <v>0</v>
      </c>
      <c r="F20" s="5">
        <f t="shared" si="0"/>
        <v>0</v>
      </c>
      <c r="G20" s="44" t="str">
        <f>Data!AV15</f>
        <v>Piedmont</v>
      </c>
    </row>
    <row r="21" spans="1:7" x14ac:dyDescent="0.25">
      <c r="A21" s="2" t="str">
        <f>Data!A16</f>
        <v>Bristol</v>
      </c>
      <c r="B21" s="4">
        <f>Data!B16</f>
        <v>42</v>
      </c>
      <c r="C21" s="4">
        <f>Data!G16</f>
        <v>8</v>
      </c>
      <c r="D21" s="5">
        <f t="shared" si="1"/>
        <v>0.19047619047619047</v>
      </c>
      <c r="E21" s="4">
        <f>Data!H16</f>
        <v>7</v>
      </c>
      <c r="F21" s="5">
        <f t="shared" si="0"/>
        <v>0.16666666666666666</v>
      </c>
      <c r="G21" s="44" t="str">
        <f>Data!AV16</f>
        <v>Western</v>
      </c>
    </row>
    <row r="22" spans="1:7" x14ac:dyDescent="0.25">
      <c r="A22" s="2" t="str">
        <f>Data!A17</f>
        <v>Brunswick</v>
      </c>
      <c r="B22" s="4">
        <f>Data!B17</f>
        <v>7</v>
      </c>
      <c r="C22" s="4">
        <f>Data!G17</f>
        <v>1</v>
      </c>
      <c r="D22" s="5">
        <f t="shared" si="1"/>
        <v>0.14285714285714285</v>
      </c>
      <c r="E22" s="4">
        <f>Data!H17</f>
        <v>2</v>
      </c>
      <c r="F22" s="5">
        <f t="shared" si="0"/>
        <v>0.2857142857142857</v>
      </c>
      <c r="G22" s="44" t="str">
        <f>Data!AV17</f>
        <v>Eastern</v>
      </c>
    </row>
    <row r="23" spans="1:7" x14ac:dyDescent="0.25">
      <c r="A23" s="2" t="str">
        <f>Data!A18</f>
        <v>Buchanan</v>
      </c>
      <c r="B23" s="4">
        <f>Data!B18</f>
        <v>75</v>
      </c>
      <c r="C23" s="4">
        <f>Data!G18</f>
        <v>2</v>
      </c>
      <c r="D23" s="5">
        <f t="shared" si="1"/>
        <v>2.6666666666666668E-2</v>
      </c>
      <c r="E23" s="4">
        <f>Data!H18</f>
        <v>8</v>
      </c>
      <c r="F23" s="5">
        <f t="shared" si="0"/>
        <v>0.10666666666666667</v>
      </c>
      <c r="G23" s="44" t="str">
        <f>Data!AV18</f>
        <v>Western</v>
      </c>
    </row>
    <row r="24" spans="1:7" x14ac:dyDescent="0.25">
      <c r="A24" s="2" t="str">
        <f>Data!A19</f>
        <v>Buckingham</v>
      </c>
      <c r="B24" s="4">
        <f>Data!B19</f>
        <v>7</v>
      </c>
      <c r="C24" s="4">
        <f>Data!G19</f>
        <v>1</v>
      </c>
      <c r="D24" s="5">
        <f t="shared" si="1"/>
        <v>0.14285714285714285</v>
      </c>
      <c r="E24" s="4">
        <f>Data!H19</f>
        <v>0</v>
      </c>
      <c r="F24" s="5">
        <f t="shared" si="0"/>
        <v>0</v>
      </c>
      <c r="G24" s="44" t="str">
        <f>Data!AV19</f>
        <v>Central</v>
      </c>
    </row>
    <row r="25" spans="1:7" x14ac:dyDescent="0.25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5">
      <c r="A26" s="2" t="str">
        <f>Data!A21</f>
        <v>Campbell</v>
      </c>
      <c r="B26" s="4">
        <f>Data!B21</f>
        <v>46</v>
      </c>
      <c r="C26" s="4">
        <f>Data!G21</f>
        <v>6</v>
      </c>
      <c r="D26" s="5">
        <f t="shared" si="1"/>
        <v>0.13043478260869565</v>
      </c>
      <c r="E26" s="4">
        <f>Data!H21</f>
        <v>5</v>
      </c>
      <c r="F26" s="5">
        <f t="shared" si="0"/>
        <v>0.10869565217391304</v>
      </c>
      <c r="G26" s="44" t="str">
        <f>Data!AV21</f>
        <v>Piedmont</v>
      </c>
    </row>
    <row r="27" spans="1:7" x14ac:dyDescent="0.25">
      <c r="A27" s="2" t="str">
        <f>Data!A22</f>
        <v>Caroline</v>
      </c>
      <c r="B27" s="4">
        <f>Data!B22</f>
        <v>7</v>
      </c>
      <c r="C27" s="4">
        <f>Data!G22</f>
        <v>3</v>
      </c>
      <c r="D27" s="5">
        <f t="shared" si="1"/>
        <v>0.42857142857142855</v>
      </c>
      <c r="E27" s="4">
        <f>Data!H22</f>
        <v>1</v>
      </c>
      <c r="F27" s="5">
        <f t="shared" si="0"/>
        <v>0.14285714285714285</v>
      </c>
      <c r="G27" s="44" t="str">
        <f>Data!AV22</f>
        <v>Central</v>
      </c>
    </row>
    <row r="28" spans="1:7" x14ac:dyDescent="0.25">
      <c r="A28" s="2" t="str">
        <f>Data!A23</f>
        <v>Carroll</v>
      </c>
      <c r="B28" s="4">
        <f>Data!B23</f>
        <v>41</v>
      </c>
      <c r="C28" s="4">
        <f>Data!G23</f>
        <v>5</v>
      </c>
      <c r="D28" s="5">
        <f t="shared" si="1"/>
        <v>0.12195121951219512</v>
      </c>
      <c r="E28" s="4">
        <f>Data!H23</f>
        <v>5</v>
      </c>
      <c r="F28" s="5">
        <f t="shared" si="0"/>
        <v>0.12195121951219512</v>
      </c>
      <c r="G28" s="44" t="str">
        <f>Data!AV23</f>
        <v>Western</v>
      </c>
    </row>
    <row r="29" spans="1:7" x14ac:dyDescent="0.25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5">
      <c r="A30" s="2" t="str">
        <f>Data!A25</f>
        <v>Charlotte</v>
      </c>
      <c r="B30" s="4">
        <f>Data!B25</f>
        <v>8</v>
      </c>
      <c r="C30" s="4">
        <f>Data!G25</f>
        <v>2</v>
      </c>
      <c r="D30" s="5">
        <f t="shared" si="1"/>
        <v>0.25</v>
      </c>
      <c r="E30" s="4">
        <f>Data!H25</f>
        <v>2</v>
      </c>
      <c r="F30" s="5">
        <f t="shared" si="0"/>
        <v>0.25</v>
      </c>
      <c r="G30" s="44" t="str">
        <f>Data!AV25</f>
        <v>Piedmont</v>
      </c>
    </row>
    <row r="31" spans="1:7" x14ac:dyDescent="0.25">
      <c r="A31" s="2" t="str">
        <f>Data!A26</f>
        <v>Charlottesville</v>
      </c>
      <c r="B31" s="4">
        <f>Data!B26</f>
        <v>52</v>
      </c>
      <c r="C31" s="4">
        <f>Data!G26</f>
        <v>2</v>
      </c>
      <c r="D31" s="5">
        <f t="shared" si="1"/>
        <v>3.8461538461538464E-2</v>
      </c>
      <c r="E31" s="4">
        <f>Data!H26</f>
        <v>2</v>
      </c>
      <c r="F31" s="5">
        <f t="shared" si="0"/>
        <v>3.8461538461538464E-2</v>
      </c>
      <c r="G31" s="44" t="str">
        <f>Data!AV26</f>
        <v>Piedmont</v>
      </c>
    </row>
    <row r="32" spans="1:7" x14ac:dyDescent="0.25">
      <c r="A32" s="2" t="str">
        <f>Data!A27</f>
        <v>Chesapeake</v>
      </c>
      <c r="B32" s="4">
        <f>Data!B27</f>
        <v>71</v>
      </c>
      <c r="C32" s="4">
        <f>Data!G27</f>
        <v>7</v>
      </c>
      <c r="D32" s="5">
        <f t="shared" si="1"/>
        <v>9.8591549295774641E-2</v>
      </c>
      <c r="E32" s="4">
        <f>Data!H27</f>
        <v>8</v>
      </c>
      <c r="F32" s="5">
        <f t="shared" si="0"/>
        <v>0.11267605633802817</v>
      </c>
      <c r="G32" s="44" t="str">
        <f>Data!AV27</f>
        <v>Eastern</v>
      </c>
    </row>
    <row r="33" spans="1:7" x14ac:dyDescent="0.25">
      <c r="A33" s="2" t="str">
        <f>Data!A28</f>
        <v>Chesterfield</v>
      </c>
      <c r="B33" s="4">
        <f>Data!B28</f>
        <v>116</v>
      </c>
      <c r="C33" s="4">
        <f>Data!G28</f>
        <v>23</v>
      </c>
      <c r="D33" s="5">
        <f t="shared" si="1"/>
        <v>0.19827586206896552</v>
      </c>
      <c r="E33" s="4">
        <f>Data!H28</f>
        <v>24</v>
      </c>
      <c r="F33" s="5">
        <f t="shared" si="0"/>
        <v>0.20689655172413793</v>
      </c>
      <c r="G33" s="44" t="str">
        <f>Data!AV28</f>
        <v>Central</v>
      </c>
    </row>
    <row r="34" spans="1:7" x14ac:dyDescent="0.25">
      <c r="A34" s="2" t="str">
        <f>Data!A29</f>
        <v>Clarke</v>
      </c>
      <c r="B34" s="4">
        <f>Data!B29</f>
        <v>6</v>
      </c>
      <c r="C34" s="4">
        <f>Data!G29</f>
        <v>2</v>
      </c>
      <c r="D34" s="5">
        <f t="shared" si="1"/>
        <v>0.33333333333333331</v>
      </c>
      <c r="E34" s="4">
        <f>Data!H29</f>
        <v>0</v>
      </c>
      <c r="F34" s="5">
        <f t="shared" si="0"/>
        <v>0</v>
      </c>
      <c r="G34" s="44" t="str">
        <f>Data!AV29</f>
        <v>Northern</v>
      </c>
    </row>
    <row r="35" spans="1:7" x14ac:dyDescent="0.25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5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5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5">
      <c r="A38" s="2" t="str">
        <f>Data!A33</f>
        <v>Craig</v>
      </c>
      <c r="B38" s="4">
        <f>Data!B33</f>
        <v>12</v>
      </c>
      <c r="C38" s="4">
        <f>Data!G33</f>
        <v>0</v>
      </c>
      <c r="D38" s="5">
        <f t="shared" si="1"/>
        <v>0</v>
      </c>
      <c r="E38" s="4">
        <f>Data!H33</f>
        <v>1</v>
      </c>
      <c r="F38" s="5">
        <f t="shared" si="0"/>
        <v>8.3333333333333329E-2</v>
      </c>
      <c r="G38" s="44" t="str">
        <f>Data!AV33</f>
        <v>Piedmont</v>
      </c>
    </row>
    <row r="39" spans="1:7" x14ac:dyDescent="0.25">
      <c r="A39" s="2" t="str">
        <f>Data!A34</f>
        <v>Culpeper</v>
      </c>
      <c r="B39" s="4">
        <f>Data!B34</f>
        <v>12</v>
      </c>
      <c r="C39" s="4">
        <f>Data!G34</f>
        <v>0</v>
      </c>
      <c r="D39" s="5">
        <f t="shared" si="1"/>
        <v>0</v>
      </c>
      <c r="E39" s="4">
        <f>Data!H34</f>
        <v>1</v>
      </c>
      <c r="F39" s="5">
        <f t="shared" ref="F39:F70" si="2">IF(B39=0,0,E39/B39)</f>
        <v>8.3333333333333329E-2</v>
      </c>
      <c r="G39" s="44" t="str">
        <f>Data!AV34</f>
        <v>Northern</v>
      </c>
    </row>
    <row r="40" spans="1:7" x14ac:dyDescent="0.25">
      <c r="A40" s="2" t="str">
        <f>Data!A35</f>
        <v>Cumberland</v>
      </c>
      <c r="B40" s="4">
        <f>Data!B35</f>
        <v>3</v>
      </c>
      <c r="C40" s="4">
        <f>Data!G35</f>
        <v>2</v>
      </c>
      <c r="D40" s="5">
        <f t="shared" si="1"/>
        <v>0.66666666666666663</v>
      </c>
      <c r="E40" s="4">
        <f>Data!H35</f>
        <v>0</v>
      </c>
      <c r="F40" s="5">
        <f t="shared" si="2"/>
        <v>0</v>
      </c>
      <c r="G40" s="44" t="str">
        <f>Data!AV35</f>
        <v>Central</v>
      </c>
    </row>
    <row r="41" spans="1:7" x14ac:dyDescent="0.25">
      <c r="A41" s="2" t="str">
        <f>Data!A36</f>
        <v>Danville</v>
      </c>
      <c r="B41" s="4">
        <f>Data!B36</f>
        <v>45</v>
      </c>
      <c r="C41" s="4">
        <f>Data!G36</f>
        <v>13</v>
      </c>
      <c r="D41" s="5">
        <f t="shared" si="1"/>
        <v>0.28888888888888886</v>
      </c>
      <c r="E41" s="4">
        <f>Data!H36</f>
        <v>11</v>
      </c>
      <c r="F41" s="5">
        <f t="shared" si="2"/>
        <v>0.24444444444444444</v>
      </c>
      <c r="G41" s="44" t="str">
        <f>Data!AV36</f>
        <v>Piedmont</v>
      </c>
    </row>
    <row r="42" spans="1:7" x14ac:dyDescent="0.25">
      <c r="A42" s="2" t="str">
        <f>Data!A37</f>
        <v>Dickenson</v>
      </c>
      <c r="B42" s="4">
        <f>Data!B37</f>
        <v>22</v>
      </c>
      <c r="C42" s="4">
        <f>Data!G37</f>
        <v>5</v>
      </c>
      <c r="D42" s="5">
        <f t="shared" si="1"/>
        <v>0.22727272727272727</v>
      </c>
      <c r="E42" s="4">
        <f>Data!H37</f>
        <v>5</v>
      </c>
      <c r="F42" s="5">
        <f t="shared" si="2"/>
        <v>0.22727272727272727</v>
      </c>
      <c r="G42" s="44" t="str">
        <f>Data!AV37</f>
        <v>Western</v>
      </c>
    </row>
    <row r="43" spans="1:7" x14ac:dyDescent="0.25">
      <c r="A43" s="2" t="str">
        <f>Data!A38</f>
        <v>Dinwiddie</v>
      </c>
      <c r="B43" s="4">
        <f>Data!B38</f>
        <v>18</v>
      </c>
      <c r="C43" s="4">
        <f>Data!G38</f>
        <v>3</v>
      </c>
      <c r="D43" s="5">
        <f t="shared" si="1"/>
        <v>0.16666666666666666</v>
      </c>
      <c r="E43" s="4">
        <f>Data!H38</f>
        <v>1</v>
      </c>
      <c r="F43" s="5">
        <f t="shared" si="2"/>
        <v>5.5555555555555552E-2</v>
      </c>
      <c r="G43" s="44" t="str">
        <f>Data!AV38</f>
        <v>Eastern</v>
      </c>
    </row>
    <row r="44" spans="1:7" x14ac:dyDescent="0.25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5">
      <c r="A45" s="2" t="str">
        <f>Data!A40</f>
        <v>Essex</v>
      </c>
      <c r="B45" s="4">
        <f>Data!B40</f>
        <v>6</v>
      </c>
      <c r="C45" s="4">
        <f>Data!G40</f>
        <v>1</v>
      </c>
      <c r="D45" s="5">
        <f t="shared" si="1"/>
        <v>0.16666666666666666</v>
      </c>
      <c r="E45" s="4">
        <f>Data!H40</f>
        <v>1</v>
      </c>
      <c r="F45" s="5">
        <f t="shared" si="2"/>
        <v>0.16666666666666666</v>
      </c>
      <c r="G45" s="44" t="str">
        <f>Data!AV40</f>
        <v>Central</v>
      </c>
    </row>
    <row r="46" spans="1:7" x14ac:dyDescent="0.25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5">
      <c r="A47" s="2" t="str">
        <f>Data!A42</f>
        <v>Fairfax County</v>
      </c>
      <c r="B47" s="4">
        <f>Data!B42</f>
        <v>214</v>
      </c>
      <c r="C47" s="4">
        <f>Data!G42</f>
        <v>48</v>
      </c>
      <c r="D47" s="5">
        <f t="shared" si="1"/>
        <v>0.22429906542056074</v>
      </c>
      <c r="E47" s="4">
        <f>Data!H42</f>
        <v>26</v>
      </c>
      <c r="F47" s="5">
        <f t="shared" si="2"/>
        <v>0.12149532710280374</v>
      </c>
      <c r="G47" s="44" t="str">
        <f>Data!AV42</f>
        <v>Northern</v>
      </c>
    </row>
    <row r="48" spans="1:7" x14ac:dyDescent="0.25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5">
      <c r="A49" s="2" t="str">
        <f>Data!A44</f>
        <v>Fauquier</v>
      </c>
      <c r="B49" s="4">
        <f>Data!B44</f>
        <v>31</v>
      </c>
      <c r="C49" s="4">
        <f>Data!G44</f>
        <v>9</v>
      </c>
      <c r="D49" s="5">
        <f t="shared" si="1"/>
        <v>0.29032258064516131</v>
      </c>
      <c r="E49" s="4">
        <f>Data!H44</f>
        <v>3</v>
      </c>
      <c r="F49" s="5">
        <f t="shared" si="2"/>
        <v>9.6774193548387094E-2</v>
      </c>
      <c r="G49" s="44" t="str">
        <f>Data!AV44</f>
        <v>Northern</v>
      </c>
    </row>
    <row r="50" spans="1:7" x14ac:dyDescent="0.25">
      <c r="A50" s="2" t="str">
        <f>Data!A45</f>
        <v>Floyd</v>
      </c>
      <c r="B50" s="4">
        <f>Data!B45</f>
        <v>16</v>
      </c>
      <c r="C50" s="4">
        <f>Data!G45</f>
        <v>2</v>
      </c>
      <c r="D50" s="5">
        <f t="shared" si="1"/>
        <v>0.125</v>
      </c>
      <c r="E50" s="4">
        <f>Data!H45</f>
        <v>5</v>
      </c>
      <c r="F50" s="5">
        <f t="shared" si="2"/>
        <v>0.3125</v>
      </c>
      <c r="G50" s="44" t="str">
        <f>Data!AV45</f>
        <v>Western</v>
      </c>
    </row>
    <row r="51" spans="1:7" x14ac:dyDescent="0.25">
      <c r="A51" s="2" t="str">
        <f>Data!A46</f>
        <v>Fluvanna</v>
      </c>
      <c r="B51" s="4">
        <f>Data!B46</f>
        <v>21</v>
      </c>
      <c r="C51" s="4">
        <f>Data!G46</f>
        <v>0</v>
      </c>
      <c r="D51" s="5">
        <f t="shared" si="1"/>
        <v>0</v>
      </c>
      <c r="E51" s="4">
        <f>Data!H46</f>
        <v>0</v>
      </c>
      <c r="F51" s="5">
        <f t="shared" si="2"/>
        <v>0</v>
      </c>
      <c r="G51" s="44" t="str">
        <f>Data!AV46</f>
        <v>Central</v>
      </c>
    </row>
    <row r="52" spans="1:7" x14ac:dyDescent="0.25">
      <c r="A52" s="2" t="str">
        <f>Data!A47</f>
        <v>Franklin City</v>
      </c>
      <c r="B52" s="4">
        <f>Data!B47</f>
        <v>16</v>
      </c>
      <c r="C52" s="4">
        <f>Data!G47</f>
        <v>3</v>
      </c>
      <c r="D52" s="5">
        <f t="shared" si="1"/>
        <v>0.1875</v>
      </c>
      <c r="E52" s="4">
        <f>Data!H47</f>
        <v>3</v>
      </c>
      <c r="F52" s="5">
        <f t="shared" si="2"/>
        <v>0.1875</v>
      </c>
      <c r="G52" s="44" t="str">
        <f>Data!AV47</f>
        <v>Eastern</v>
      </c>
    </row>
    <row r="53" spans="1:7" x14ac:dyDescent="0.25">
      <c r="A53" s="2" t="str">
        <f>Data!A48</f>
        <v>Franklin County</v>
      </c>
      <c r="B53" s="4">
        <f>Data!B48</f>
        <v>79</v>
      </c>
      <c r="C53" s="4">
        <f>Data!G48</f>
        <v>10</v>
      </c>
      <c r="D53" s="5">
        <f t="shared" si="1"/>
        <v>0.12658227848101267</v>
      </c>
      <c r="E53" s="4">
        <f>Data!H48</f>
        <v>15</v>
      </c>
      <c r="F53" s="5">
        <f t="shared" si="2"/>
        <v>0.189873417721519</v>
      </c>
      <c r="G53" s="44" t="str">
        <f>Data!AV48</f>
        <v>Piedmont</v>
      </c>
    </row>
    <row r="54" spans="1:7" x14ac:dyDescent="0.25">
      <c r="A54" s="2" t="str">
        <f>Data!A49</f>
        <v>Frederick</v>
      </c>
      <c r="B54" s="4">
        <f>Data!B49</f>
        <v>46</v>
      </c>
      <c r="C54" s="4">
        <f>Data!G49</f>
        <v>7</v>
      </c>
      <c r="D54" s="5">
        <f t="shared" si="1"/>
        <v>0.15217391304347827</v>
      </c>
      <c r="E54" s="4">
        <f>Data!H49</f>
        <v>7</v>
      </c>
      <c r="F54" s="5">
        <f t="shared" si="2"/>
        <v>0.15217391304347827</v>
      </c>
      <c r="G54" s="44" t="str">
        <f>Data!AV49</f>
        <v>Northern</v>
      </c>
    </row>
    <row r="55" spans="1:7" x14ac:dyDescent="0.25">
      <c r="A55" s="2" t="str">
        <f>Data!A50</f>
        <v>Fredericksburg</v>
      </c>
      <c r="B55" s="4">
        <f>Data!B50</f>
        <v>51</v>
      </c>
      <c r="C55" s="4">
        <f>Data!G50</f>
        <v>9</v>
      </c>
      <c r="D55" s="5">
        <f t="shared" si="1"/>
        <v>0.17647058823529413</v>
      </c>
      <c r="E55" s="4">
        <f>Data!H50</f>
        <v>10</v>
      </c>
      <c r="F55" s="5">
        <f t="shared" si="2"/>
        <v>0.19607843137254902</v>
      </c>
      <c r="G55" s="44" t="str">
        <f>Data!AV50</f>
        <v>Northern</v>
      </c>
    </row>
    <row r="56" spans="1:7" x14ac:dyDescent="0.25">
      <c r="A56" s="2" t="str">
        <f>Data!A51</f>
        <v>Galax</v>
      </c>
      <c r="B56" s="4">
        <f>Data!B51</f>
        <v>36</v>
      </c>
      <c r="C56" s="4">
        <f>Data!G51</f>
        <v>3</v>
      </c>
      <c r="D56" s="5">
        <f t="shared" si="1"/>
        <v>8.3333333333333329E-2</v>
      </c>
      <c r="E56" s="4">
        <f>Data!H51</f>
        <v>8</v>
      </c>
      <c r="F56" s="5">
        <f t="shared" si="2"/>
        <v>0.22222222222222221</v>
      </c>
      <c r="G56" s="44" t="str">
        <f>Data!AV51</f>
        <v>Western</v>
      </c>
    </row>
    <row r="57" spans="1:7" x14ac:dyDescent="0.25">
      <c r="A57" s="2" t="str">
        <f>Data!A52</f>
        <v>Giles</v>
      </c>
      <c r="B57" s="4">
        <f>Data!B52</f>
        <v>15</v>
      </c>
      <c r="C57" s="4">
        <f>Data!G52</f>
        <v>2</v>
      </c>
      <c r="D57" s="5">
        <f t="shared" si="1"/>
        <v>0.13333333333333333</v>
      </c>
      <c r="E57" s="4">
        <f>Data!H52</f>
        <v>5</v>
      </c>
      <c r="F57" s="5">
        <f t="shared" si="2"/>
        <v>0.33333333333333331</v>
      </c>
      <c r="G57" s="44" t="str">
        <f>Data!AV52</f>
        <v>Western</v>
      </c>
    </row>
    <row r="58" spans="1:7" x14ac:dyDescent="0.25">
      <c r="A58" s="2" t="str">
        <f>Data!A53</f>
        <v>Gloucester</v>
      </c>
      <c r="B58" s="4">
        <f>Data!B53</f>
        <v>16</v>
      </c>
      <c r="C58" s="4">
        <f>Data!G53</f>
        <v>1</v>
      </c>
      <c r="D58" s="5">
        <f t="shared" si="1"/>
        <v>6.25E-2</v>
      </c>
      <c r="E58" s="4">
        <f>Data!H53</f>
        <v>1</v>
      </c>
      <c r="F58" s="5">
        <f t="shared" si="2"/>
        <v>6.25E-2</v>
      </c>
      <c r="G58" s="44" t="str">
        <f>Data!AV53</f>
        <v>Eastern</v>
      </c>
    </row>
    <row r="59" spans="1:7" x14ac:dyDescent="0.25">
      <c r="A59" s="2" t="str">
        <f>Data!A54</f>
        <v>Goochland</v>
      </c>
      <c r="B59" s="4">
        <f>Data!B54</f>
        <v>10</v>
      </c>
      <c r="C59" s="4">
        <f>Data!G54</f>
        <v>3</v>
      </c>
      <c r="D59" s="5">
        <f t="shared" si="1"/>
        <v>0.3</v>
      </c>
      <c r="E59" s="4">
        <f>Data!H54</f>
        <v>1</v>
      </c>
      <c r="F59" s="5">
        <f t="shared" si="2"/>
        <v>0.1</v>
      </c>
      <c r="G59" s="44" t="str">
        <f>Data!AV54</f>
        <v>Central</v>
      </c>
    </row>
    <row r="60" spans="1:7" x14ac:dyDescent="0.25">
      <c r="A60" s="2" t="str">
        <f>Data!A55</f>
        <v>Grayson</v>
      </c>
      <c r="B60" s="4">
        <f>Data!B55</f>
        <v>24</v>
      </c>
      <c r="C60" s="4">
        <f>Data!G55</f>
        <v>3</v>
      </c>
      <c r="D60" s="5">
        <f t="shared" si="1"/>
        <v>0.125</v>
      </c>
      <c r="E60" s="4">
        <f>Data!H55</f>
        <v>0</v>
      </c>
      <c r="F60" s="5">
        <f t="shared" si="2"/>
        <v>0</v>
      </c>
      <c r="G60" s="44" t="str">
        <f>Data!AV55</f>
        <v>Western</v>
      </c>
    </row>
    <row r="61" spans="1:7" x14ac:dyDescent="0.25">
      <c r="A61" s="2" t="str">
        <f>Data!A56</f>
        <v>Greene</v>
      </c>
      <c r="B61" s="4">
        <f>Data!B56</f>
        <v>43</v>
      </c>
      <c r="C61" s="4">
        <f>Data!G56</f>
        <v>3</v>
      </c>
      <c r="D61" s="5">
        <f t="shared" si="1"/>
        <v>6.9767441860465115E-2</v>
      </c>
      <c r="E61" s="4">
        <f>Data!H56</f>
        <v>1</v>
      </c>
      <c r="F61" s="5">
        <f t="shared" si="2"/>
        <v>2.3255813953488372E-2</v>
      </c>
      <c r="G61" s="44" t="str">
        <f>Data!AV56</f>
        <v>Northern</v>
      </c>
    </row>
    <row r="62" spans="1:7" x14ac:dyDescent="0.25">
      <c r="A62" s="2" t="str">
        <f>Data!A57</f>
        <v>Greensville</v>
      </c>
      <c r="B62" s="4">
        <f>Data!B57</f>
        <v>19</v>
      </c>
      <c r="C62" s="4">
        <f>Data!G57</f>
        <v>2</v>
      </c>
      <c r="D62" s="5">
        <f t="shared" si="1"/>
        <v>0.10526315789473684</v>
      </c>
      <c r="E62" s="4">
        <f>Data!H57</f>
        <v>1</v>
      </c>
      <c r="F62" s="5">
        <f t="shared" si="2"/>
        <v>5.2631578947368418E-2</v>
      </c>
      <c r="G62" s="44" t="str">
        <f>Data!AV57</f>
        <v>Eastern</v>
      </c>
    </row>
    <row r="63" spans="1:7" x14ac:dyDescent="0.25">
      <c r="A63" s="2" t="str">
        <f>Data!A58</f>
        <v>Halifax</v>
      </c>
      <c r="B63" s="4">
        <f>Data!B58</f>
        <v>17</v>
      </c>
      <c r="C63" s="4">
        <f>Data!G58</f>
        <v>5</v>
      </c>
      <c r="D63" s="5">
        <f t="shared" si="1"/>
        <v>0.29411764705882354</v>
      </c>
      <c r="E63" s="4">
        <f>Data!H58</f>
        <v>4</v>
      </c>
      <c r="F63" s="5">
        <f t="shared" si="2"/>
        <v>0.23529411764705882</v>
      </c>
      <c r="G63" s="44" t="str">
        <f>Data!AV58</f>
        <v>Piedmont</v>
      </c>
    </row>
    <row r="64" spans="1:7" x14ac:dyDescent="0.25">
      <c r="A64" s="2" t="str">
        <f>Data!A59</f>
        <v>Hampton</v>
      </c>
      <c r="B64" s="4">
        <f>Data!B59</f>
        <v>95</v>
      </c>
      <c r="C64" s="4">
        <f>Data!G59</f>
        <v>5</v>
      </c>
      <c r="D64" s="5">
        <f t="shared" si="1"/>
        <v>5.2631578947368418E-2</v>
      </c>
      <c r="E64" s="4">
        <f>Data!H59</f>
        <v>1</v>
      </c>
      <c r="F64" s="5">
        <f t="shared" si="2"/>
        <v>1.0526315789473684E-2</v>
      </c>
      <c r="G64" s="44" t="str">
        <f>Data!AV59</f>
        <v>Eastern</v>
      </c>
    </row>
    <row r="65" spans="1:7" x14ac:dyDescent="0.25">
      <c r="A65" s="2" t="str">
        <f>Data!A60</f>
        <v>Hanover</v>
      </c>
      <c r="B65" s="4">
        <f>Data!B60</f>
        <v>63</v>
      </c>
      <c r="C65" s="4">
        <f>Data!G60</f>
        <v>12</v>
      </c>
      <c r="D65" s="5">
        <f t="shared" si="1"/>
        <v>0.19047619047619047</v>
      </c>
      <c r="E65" s="4">
        <f>Data!H60</f>
        <v>8</v>
      </c>
      <c r="F65" s="5">
        <f t="shared" si="2"/>
        <v>0.12698412698412698</v>
      </c>
      <c r="G65" s="44" t="str">
        <f>Data!AV60</f>
        <v>Central</v>
      </c>
    </row>
    <row r="66" spans="1:7" x14ac:dyDescent="0.25">
      <c r="A66" s="2" t="str">
        <f>Data!A61</f>
        <v>Harrisonburg</v>
      </c>
      <c r="B66" s="4">
        <f>Data!B61</f>
        <v>1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5">
      <c r="A67" s="2" t="str">
        <f>Data!A62</f>
        <v>Henrico</v>
      </c>
      <c r="B67" s="4">
        <f>Data!B62</f>
        <v>137</v>
      </c>
      <c r="C67" s="4">
        <f>Data!G62</f>
        <v>20</v>
      </c>
      <c r="D67" s="5">
        <f t="shared" si="1"/>
        <v>0.145985401459854</v>
      </c>
      <c r="E67" s="4">
        <f>Data!H62</f>
        <v>12</v>
      </c>
      <c r="F67" s="5">
        <f t="shared" si="2"/>
        <v>8.7591240875912413E-2</v>
      </c>
      <c r="G67" s="44" t="str">
        <f>Data!AV62</f>
        <v>Central</v>
      </c>
    </row>
    <row r="68" spans="1:7" x14ac:dyDescent="0.25">
      <c r="A68" s="2" t="str">
        <f>Data!A63</f>
        <v>Henry</v>
      </c>
      <c r="B68" s="4">
        <f>Data!B63</f>
        <v>97</v>
      </c>
      <c r="C68" s="4">
        <f>Data!G63</f>
        <v>11</v>
      </c>
      <c r="D68" s="5">
        <f t="shared" si="1"/>
        <v>0.1134020618556701</v>
      </c>
      <c r="E68" s="4">
        <f>Data!H63</f>
        <v>24</v>
      </c>
      <c r="F68" s="5">
        <f t="shared" si="2"/>
        <v>0.24742268041237114</v>
      </c>
      <c r="G68" s="44" t="str">
        <f>Data!AV63</f>
        <v>Piedmont</v>
      </c>
    </row>
    <row r="69" spans="1:7" x14ac:dyDescent="0.25">
      <c r="A69" s="2" t="str">
        <f>Data!A64</f>
        <v>Highland</v>
      </c>
      <c r="B69" s="4">
        <f>Data!B64</f>
        <v>0</v>
      </c>
      <c r="C69" s="4">
        <f>Data!G64</f>
        <v>0</v>
      </c>
      <c r="D69" s="5">
        <f t="shared" si="1"/>
        <v>0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5">
      <c r="A70" s="2" t="str">
        <f>Data!A65</f>
        <v>Hopewell</v>
      </c>
      <c r="B70" s="4">
        <f>Data!B65</f>
        <v>40</v>
      </c>
      <c r="C70" s="4">
        <f>Data!G65</f>
        <v>8</v>
      </c>
      <c r="D70" s="5">
        <f t="shared" si="1"/>
        <v>0.2</v>
      </c>
      <c r="E70" s="4">
        <f>Data!H65</f>
        <v>7</v>
      </c>
      <c r="F70" s="5">
        <f t="shared" si="2"/>
        <v>0.17499999999999999</v>
      </c>
      <c r="G70" s="44" t="str">
        <f>Data!AV65</f>
        <v>Central</v>
      </c>
    </row>
    <row r="71" spans="1:7" x14ac:dyDescent="0.25">
      <c r="A71" s="2" t="str">
        <f>Data!A66</f>
        <v>Isle Of Wight</v>
      </c>
      <c r="B71" s="4">
        <f>Data!B66</f>
        <v>16</v>
      </c>
      <c r="C71" s="4">
        <f>Data!G66</f>
        <v>3</v>
      </c>
      <c r="D71" s="5">
        <f t="shared" si="1"/>
        <v>0.1875</v>
      </c>
      <c r="E71" s="4">
        <f>Data!H66</f>
        <v>1</v>
      </c>
      <c r="F71" s="5">
        <f t="shared" ref="F71:F102" si="3">IF(B71=0,0,E71/B71)</f>
        <v>6.25E-2</v>
      </c>
      <c r="G71" s="44" t="str">
        <f>Data!AV66</f>
        <v>Eastern</v>
      </c>
    </row>
    <row r="72" spans="1:7" x14ac:dyDescent="0.25">
      <c r="A72" s="2" t="str">
        <f>Data!A67</f>
        <v>James City</v>
      </c>
      <c r="B72" s="4">
        <f>Data!B67</f>
        <v>25</v>
      </c>
      <c r="C72" s="4">
        <f>Data!G67</f>
        <v>3</v>
      </c>
      <c r="D72" s="5">
        <f t="shared" ref="D72:D135" si="4">IF(B72=0,0,C72/B72)</f>
        <v>0.12</v>
      </c>
      <c r="E72" s="4">
        <f>Data!H67</f>
        <v>1</v>
      </c>
      <c r="F72" s="5">
        <f t="shared" si="3"/>
        <v>0.04</v>
      </c>
      <c r="G72" s="44" t="str">
        <f>Data!AV67</f>
        <v>Eastern</v>
      </c>
    </row>
    <row r="73" spans="1:7" x14ac:dyDescent="0.25">
      <c r="A73" s="2" t="str">
        <f>Data!A68</f>
        <v>King And Queen</v>
      </c>
      <c r="B73" s="4">
        <f>Data!B68</f>
        <v>7</v>
      </c>
      <c r="C73" s="4">
        <f>Data!G68</f>
        <v>0</v>
      </c>
      <c r="D73" s="5">
        <f t="shared" si="4"/>
        <v>0</v>
      </c>
      <c r="E73" s="4">
        <f>Data!H68</f>
        <v>0</v>
      </c>
      <c r="F73" s="5">
        <f t="shared" si="3"/>
        <v>0</v>
      </c>
      <c r="G73" s="44" t="str">
        <f>Data!AV68</f>
        <v>Central</v>
      </c>
    </row>
    <row r="74" spans="1:7" x14ac:dyDescent="0.25">
      <c r="A74" s="2" t="str">
        <f>Data!A69</f>
        <v>King George</v>
      </c>
      <c r="B74" s="4">
        <f>Data!B69</f>
        <v>9</v>
      </c>
      <c r="C74" s="4">
        <f>Data!G69</f>
        <v>5</v>
      </c>
      <c r="D74" s="5">
        <f t="shared" si="4"/>
        <v>0.55555555555555558</v>
      </c>
      <c r="E74" s="4">
        <f>Data!H69</f>
        <v>3</v>
      </c>
      <c r="F74" s="5">
        <f t="shared" si="3"/>
        <v>0.33333333333333331</v>
      </c>
      <c r="G74" s="44" t="str">
        <f>Data!AV69</f>
        <v>Northern</v>
      </c>
    </row>
    <row r="75" spans="1:7" x14ac:dyDescent="0.25">
      <c r="A75" s="2" t="str">
        <f>Data!A70</f>
        <v>King William</v>
      </c>
      <c r="B75" s="4">
        <f>Data!B70</f>
        <v>6</v>
      </c>
      <c r="C75" s="4">
        <f>Data!G70</f>
        <v>0</v>
      </c>
      <c r="D75" s="5">
        <f t="shared" si="4"/>
        <v>0</v>
      </c>
      <c r="E75" s="4">
        <f>Data!H70</f>
        <v>1</v>
      </c>
      <c r="F75" s="5">
        <f t="shared" si="3"/>
        <v>0.16666666666666666</v>
      </c>
      <c r="G75" s="44" t="str">
        <f>Data!AV70</f>
        <v>Central</v>
      </c>
    </row>
    <row r="76" spans="1:7" x14ac:dyDescent="0.25">
      <c r="A76" s="2" t="str">
        <f>Data!A71</f>
        <v>Lancaster</v>
      </c>
      <c r="B76" s="4">
        <f>Data!B71</f>
        <v>4</v>
      </c>
      <c r="C76" s="4">
        <f>Data!G71</f>
        <v>0</v>
      </c>
      <c r="D76" s="5">
        <f t="shared" si="4"/>
        <v>0</v>
      </c>
      <c r="E76" s="4">
        <f>Data!H71</f>
        <v>0</v>
      </c>
      <c r="F76" s="5">
        <f t="shared" si="3"/>
        <v>0</v>
      </c>
      <c r="G76" s="44" t="str">
        <f>Data!AV71</f>
        <v>Central</v>
      </c>
    </row>
    <row r="77" spans="1:7" x14ac:dyDescent="0.25">
      <c r="A77" s="2" t="str">
        <f>Data!A72</f>
        <v>Lee</v>
      </c>
      <c r="B77" s="4">
        <f>Data!B72</f>
        <v>66</v>
      </c>
      <c r="C77" s="4">
        <f>Data!G72</f>
        <v>4</v>
      </c>
      <c r="D77" s="5">
        <f t="shared" si="4"/>
        <v>6.0606060606060608E-2</v>
      </c>
      <c r="E77" s="4">
        <f>Data!H72</f>
        <v>10</v>
      </c>
      <c r="F77" s="5">
        <f t="shared" si="3"/>
        <v>0.15151515151515152</v>
      </c>
      <c r="G77" s="44" t="str">
        <f>Data!AV72</f>
        <v>Western</v>
      </c>
    </row>
    <row r="78" spans="1:7" x14ac:dyDescent="0.25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5">
      <c r="A79" s="2" t="str">
        <f>Data!A74</f>
        <v>Loudoun</v>
      </c>
      <c r="B79" s="4">
        <f>Data!B74</f>
        <v>41</v>
      </c>
      <c r="C79" s="4">
        <f>Data!G74</f>
        <v>13</v>
      </c>
      <c r="D79" s="5">
        <f t="shared" si="4"/>
        <v>0.31707317073170732</v>
      </c>
      <c r="E79" s="4">
        <f>Data!H74</f>
        <v>5</v>
      </c>
      <c r="F79" s="5">
        <f t="shared" si="3"/>
        <v>0.12195121951219512</v>
      </c>
      <c r="G79" s="44" t="str">
        <f>Data!AV74</f>
        <v>Northern</v>
      </c>
    </row>
    <row r="80" spans="1:7" x14ac:dyDescent="0.25">
      <c r="A80" s="2" t="str">
        <f>Data!A75</f>
        <v>Louisa</v>
      </c>
      <c r="B80" s="4">
        <f>Data!B75</f>
        <v>18</v>
      </c>
      <c r="C80" s="4">
        <f>Data!G75</f>
        <v>4</v>
      </c>
      <c r="D80" s="5">
        <f t="shared" si="4"/>
        <v>0.22222222222222221</v>
      </c>
      <c r="E80" s="4">
        <f>Data!H75</f>
        <v>5</v>
      </c>
      <c r="F80" s="5">
        <f t="shared" si="3"/>
        <v>0.27777777777777779</v>
      </c>
      <c r="G80" s="44" t="str">
        <f>Data!AV75</f>
        <v>Northern</v>
      </c>
    </row>
    <row r="81" spans="1:7" x14ac:dyDescent="0.25">
      <c r="A81" s="2" t="str">
        <f>Data!A76</f>
        <v>Lunenburg</v>
      </c>
      <c r="B81" s="4">
        <f>Data!B76</f>
        <v>6</v>
      </c>
      <c r="C81" s="4">
        <f>Data!G76</f>
        <v>1</v>
      </c>
      <c r="D81" s="5">
        <f t="shared" si="4"/>
        <v>0.16666666666666666</v>
      </c>
      <c r="E81" s="4">
        <f>Data!H76</f>
        <v>2</v>
      </c>
      <c r="F81" s="5">
        <f t="shared" si="3"/>
        <v>0.33333333333333331</v>
      </c>
      <c r="G81" s="44" t="str">
        <f>Data!AV76</f>
        <v>Central</v>
      </c>
    </row>
    <row r="82" spans="1:7" x14ac:dyDescent="0.25">
      <c r="A82" s="2" t="str">
        <f>Data!A77</f>
        <v>Lynchburg</v>
      </c>
      <c r="B82" s="4">
        <f>Data!B77</f>
        <v>184</v>
      </c>
      <c r="C82" s="4">
        <f>Data!G77</f>
        <v>29</v>
      </c>
      <c r="D82" s="5">
        <f t="shared" si="4"/>
        <v>0.15760869565217392</v>
      </c>
      <c r="E82" s="4">
        <f>Data!H77</f>
        <v>18</v>
      </c>
      <c r="F82" s="5">
        <f t="shared" si="3"/>
        <v>9.7826086956521743E-2</v>
      </c>
      <c r="G82" s="44" t="str">
        <f>Data!AV77</f>
        <v>Piedmont</v>
      </c>
    </row>
    <row r="83" spans="1:7" x14ac:dyDescent="0.25">
      <c r="A83" s="2" t="str">
        <f>Data!A78</f>
        <v>Madison</v>
      </c>
      <c r="B83" s="4">
        <f>Data!B78</f>
        <v>17</v>
      </c>
      <c r="C83" s="4">
        <f>Data!G78</f>
        <v>3</v>
      </c>
      <c r="D83" s="5">
        <f t="shared" si="4"/>
        <v>0.17647058823529413</v>
      </c>
      <c r="E83" s="4">
        <f>Data!H78</f>
        <v>2</v>
      </c>
      <c r="F83" s="5">
        <f t="shared" si="3"/>
        <v>0.11764705882352941</v>
      </c>
      <c r="G83" s="44" t="str">
        <f>Data!AV78</f>
        <v>Northern</v>
      </c>
    </row>
    <row r="84" spans="1:7" x14ac:dyDescent="0.25">
      <c r="A84" s="2" t="str">
        <f>Data!A79</f>
        <v>Manassas</v>
      </c>
      <c r="B84" s="4">
        <f>Data!B79</f>
        <v>13</v>
      </c>
      <c r="C84" s="4">
        <f>Data!G79</f>
        <v>2</v>
      </c>
      <c r="D84" s="5">
        <f t="shared" si="4"/>
        <v>0.15384615384615385</v>
      </c>
      <c r="E84" s="4">
        <f>Data!H79</f>
        <v>2</v>
      </c>
      <c r="F84" s="5">
        <f t="shared" si="3"/>
        <v>0.15384615384615385</v>
      </c>
      <c r="G84" s="44" t="str">
        <f>Data!AV79</f>
        <v>Northern</v>
      </c>
    </row>
    <row r="85" spans="1:7" x14ac:dyDescent="0.25">
      <c r="A85" s="2" t="str">
        <f>Data!A80</f>
        <v>Manassas Park</v>
      </c>
      <c r="B85" s="4">
        <f>Data!B80</f>
        <v>16</v>
      </c>
      <c r="C85" s="4">
        <f>Data!G80</f>
        <v>2</v>
      </c>
      <c r="D85" s="5">
        <f t="shared" si="4"/>
        <v>0.125</v>
      </c>
      <c r="E85" s="4">
        <f>Data!H80</f>
        <v>2</v>
      </c>
      <c r="F85" s="5">
        <f t="shared" si="3"/>
        <v>0.125</v>
      </c>
      <c r="G85" s="44" t="str">
        <f>Data!AV80</f>
        <v>Northern</v>
      </c>
    </row>
    <row r="86" spans="1:7" x14ac:dyDescent="0.25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5">
      <c r="A87" s="2" t="str">
        <f>Data!A82</f>
        <v>Mathews</v>
      </c>
      <c r="B87" s="4">
        <f>Data!B82</f>
        <v>6</v>
      </c>
      <c r="C87" s="4">
        <f>Data!G82</f>
        <v>1</v>
      </c>
      <c r="D87" s="5">
        <f t="shared" si="4"/>
        <v>0.16666666666666666</v>
      </c>
      <c r="E87" s="4">
        <f>Data!H82</f>
        <v>0</v>
      </c>
      <c r="F87" s="5">
        <f t="shared" si="3"/>
        <v>0</v>
      </c>
      <c r="G87" s="44" t="str">
        <f>Data!AV82</f>
        <v>Eastern</v>
      </c>
    </row>
    <row r="88" spans="1:7" x14ac:dyDescent="0.25">
      <c r="A88" s="2" t="str">
        <f>Data!A83</f>
        <v>Mecklenburg</v>
      </c>
      <c r="B88" s="4">
        <f>Data!B83</f>
        <v>18</v>
      </c>
      <c r="C88" s="4">
        <f>Data!G83</f>
        <v>2</v>
      </c>
      <c r="D88" s="5">
        <f t="shared" si="4"/>
        <v>0.1111111111111111</v>
      </c>
      <c r="E88" s="4">
        <f>Data!H83</f>
        <v>3</v>
      </c>
      <c r="F88" s="5">
        <f t="shared" si="3"/>
        <v>0.16666666666666666</v>
      </c>
      <c r="G88" s="44" t="str">
        <f>Data!AV83</f>
        <v>Piedmont</v>
      </c>
    </row>
    <row r="89" spans="1:7" x14ac:dyDescent="0.25">
      <c r="A89" s="2" t="str">
        <f>Data!A84</f>
        <v>Middlesex</v>
      </c>
      <c r="B89" s="4">
        <f>Data!B84</f>
        <v>3</v>
      </c>
      <c r="C89" s="4">
        <f>Data!G84</f>
        <v>0</v>
      </c>
      <c r="D89" s="5">
        <f t="shared" si="4"/>
        <v>0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5">
      <c r="A90" s="2" t="str">
        <f>Data!A85</f>
        <v>Montgomery</v>
      </c>
      <c r="B90" s="4">
        <f>Data!B85</f>
        <v>20</v>
      </c>
      <c r="C90" s="4">
        <f>Data!G85</f>
        <v>2</v>
      </c>
      <c r="D90" s="5">
        <f t="shared" si="4"/>
        <v>0.1</v>
      </c>
      <c r="E90" s="4">
        <f>Data!H85</f>
        <v>4</v>
      </c>
      <c r="F90" s="5">
        <f t="shared" si="3"/>
        <v>0.2</v>
      </c>
      <c r="G90" s="44" t="str">
        <f>Data!AV85</f>
        <v>Western</v>
      </c>
    </row>
    <row r="91" spans="1:7" x14ac:dyDescent="0.25">
      <c r="A91" s="2" t="str">
        <f>Data!A86</f>
        <v>Nelson</v>
      </c>
      <c r="B91" s="4">
        <f>Data!B86</f>
        <v>16</v>
      </c>
      <c r="C91" s="4">
        <f>Data!G86</f>
        <v>2</v>
      </c>
      <c r="D91" s="5">
        <f t="shared" si="4"/>
        <v>0.125</v>
      </c>
      <c r="E91" s="4">
        <f>Data!H86</f>
        <v>2</v>
      </c>
      <c r="F91" s="5">
        <f t="shared" si="3"/>
        <v>0.125</v>
      </c>
      <c r="G91" s="44" t="str">
        <f>Data!AV86</f>
        <v>Piedmont</v>
      </c>
    </row>
    <row r="92" spans="1:7" x14ac:dyDescent="0.25">
      <c r="A92" s="2" t="str">
        <f>Data!A87</f>
        <v>New Kent</v>
      </c>
      <c r="B92" s="4">
        <f>Data!B87</f>
        <v>6</v>
      </c>
      <c r="C92" s="4">
        <f>Data!G87</f>
        <v>1</v>
      </c>
      <c r="D92" s="5">
        <f t="shared" si="4"/>
        <v>0.16666666666666666</v>
      </c>
      <c r="E92" s="4">
        <f>Data!H87</f>
        <v>0</v>
      </c>
      <c r="F92" s="5">
        <f t="shared" si="3"/>
        <v>0</v>
      </c>
      <c r="G92" s="44" t="str">
        <f>Data!AV87</f>
        <v>Central</v>
      </c>
    </row>
    <row r="93" spans="1:7" x14ac:dyDescent="0.25">
      <c r="A93" s="2" t="str">
        <f>Data!A88</f>
        <v>Newport News</v>
      </c>
      <c r="B93" s="4">
        <f>Data!B88</f>
        <v>109</v>
      </c>
      <c r="C93" s="4">
        <f>Data!G88</f>
        <v>12</v>
      </c>
      <c r="D93" s="5">
        <f t="shared" si="4"/>
        <v>0.11009174311926606</v>
      </c>
      <c r="E93" s="4">
        <f>Data!H88</f>
        <v>13</v>
      </c>
      <c r="F93" s="5">
        <f t="shared" si="3"/>
        <v>0.11926605504587157</v>
      </c>
      <c r="G93" s="44" t="str">
        <f>Data!AV88</f>
        <v>Eastern</v>
      </c>
    </row>
    <row r="94" spans="1:7" x14ac:dyDescent="0.25">
      <c r="A94" s="2" t="str">
        <f>Data!A89</f>
        <v>Norfolk</v>
      </c>
      <c r="B94" s="4">
        <f>Data!B89</f>
        <v>205</v>
      </c>
      <c r="C94" s="4">
        <f>Data!G89</f>
        <v>33</v>
      </c>
      <c r="D94" s="5">
        <f t="shared" si="4"/>
        <v>0.16097560975609757</v>
      </c>
      <c r="E94" s="4">
        <f>Data!H89</f>
        <v>21</v>
      </c>
      <c r="F94" s="5">
        <f t="shared" si="3"/>
        <v>0.1024390243902439</v>
      </c>
      <c r="G94" s="44" t="str">
        <f>Data!AV89</f>
        <v>Eastern</v>
      </c>
    </row>
    <row r="95" spans="1:7" x14ac:dyDescent="0.25">
      <c r="A95" s="2" t="str">
        <f>Data!A90</f>
        <v>Northampton</v>
      </c>
      <c r="B95" s="4">
        <f>Data!B90</f>
        <v>4</v>
      </c>
      <c r="C95" s="4">
        <f>Data!G90</f>
        <v>0</v>
      </c>
      <c r="D95" s="5">
        <f t="shared" si="4"/>
        <v>0</v>
      </c>
      <c r="E95" s="4">
        <f>Data!H90</f>
        <v>0</v>
      </c>
      <c r="F95" s="5">
        <f t="shared" si="3"/>
        <v>0</v>
      </c>
      <c r="G95" s="44" t="str">
        <f>Data!AV90</f>
        <v>Eastern</v>
      </c>
    </row>
    <row r="96" spans="1:7" x14ac:dyDescent="0.25">
      <c r="A96" s="2" t="str">
        <f>Data!A91</f>
        <v>Northumberland</v>
      </c>
      <c r="B96" s="4">
        <f>Data!B91</f>
        <v>2</v>
      </c>
      <c r="C96" s="4">
        <f>Data!G91</f>
        <v>0</v>
      </c>
      <c r="D96" s="5">
        <f t="shared" si="4"/>
        <v>0</v>
      </c>
      <c r="E96" s="4">
        <f>Data!H91</f>
        <v>1</v>
      </c>
      <c r="F96" s="5">
        <f t="shared" si="3"/>
        <v>0.5</v>
      </c>
      <c r="G96" s="44" t="str">
        <f>Data!AV91</f>
        <v>Central</v>
      </c>
    </row>
    <row r="97" spans="1:7" x14ac:dyDescent="0.25">
      <c r="A97" s="2" t="str">
        <f>Data!A92</f>
        <v>Norton</v>
      </c>
      <c r="B97" s="4">
        <f>Data!B92</f>
        <v>11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5">
      <c r="A98" s="2" t="str">
        <f>Data!A93</f>
        <v>Nottoway</v>
      </c>
      <c r="B98" s="4">
        <f>Data!B93</f>
        <v>8</v>
      </c>
      <c r="C98" s="4">
        <f>Data!G93</f>
        <v>2</v>
      </c>
      <c r="D98" s="5">
        <f t="shared" si="4"/>
        <v>0.25</v>
      </c>
      <c r="E98" s="4">
        <f>Data!H93</f>
        <v>1</v>
      </c>
      <c r="F98" s="5">
        <f t="shared" si="3"/>
        <v>0.125</v>
      </c>
      <c r="G98" s="44" t="str">
        <f>Data!AV93</f>
        <v>Central</v>
      </c>
    </row>
    <row r="99" spans="1:7" x14ac:dyDescent="0.25">
      <c r="A99" s="2" t="str">
        <f>Data!A94</f>
        <v>Orange</v>
      </c>
      <c r="B99" s="4">
        <f>Data!B94</f>
        <v>37</v>
      </c>
      <c r="C99" s="4">
        <f>Data!G94</f>
        <v>8</v>
      </c>
      <c r="D99" s="5">
        <f t="shared" si="4"/>
        <v>0.21621621621621623</v>
      </c>
      <c r="E99" s="4">
        <f>Data!H94</f>
        <v>8</v>
      </c>
      <c r="F99" s="5">
        <f t="shared" si="3"/>
        <v>0.21621621621621623</v>
      </c>
      <c r="G99" s="44" t="str">
        <f>Data!AV94</f>
        <v>Northern</v>
      </c>
    </row>
    <row r="100" spans="1:7" x14ac:dyDescent="0.25">
      <c r="A100" s="2" t="str">
        <f>Data!A95</f>
        <v>Page</v>
      </c>
      <c r="B100" s="4">
        <f>Data!B95</f>
        <v>40</v>
      </c>
      <c r="C100" s="4">
        <f>Data!G95</f>
        <v>5</v>
      </c>
      <c r="D100" s="5">
        <f t="shared" si="4"/>
        <v>0.125</v>
      </c>
      <c r="E100" s="4">
        <f>Data!H95</f>
        <v>5</v>
      </c>
      <c r="F100" s="5">
        <f t="shared" si="3"/>
        <v>0.125</v>
      </c>
      <c r="G100" s="44" t="str">
        <f>Data!AV95</f>
        <v>Northern</v>
      </c>
    </row>
    <row r="101" spans="1:7" x14ac:dyDescent="0.25">
      <c r="A101" s="2" t="str">
        <f>Data!A96</f>
        <v>Patrick</v>
      </c>
      <c r="B101" s="4">
        <f>Data!B96</f>
        <v>41</v>
      </c>
      <c r="C101" s="4">
        <f>Data!G96</f>
        <v>6</v>
      </c>
      <c r="D101" s="5">
        <f t="shared" si="4"/>
        <v>0.14634146341463414</v>
      </c>
      <c r="E101" s="4">
        <f>Data!H96</f>
        <v>10</v>
      </c>
      <c r="F101" s="5">
        <f t="shared" si="3"/>
        <v>0.24390243902439024</v>
      </c>
      <c r="G101" s="44" t="str">
        <f>Data!AV96</f>
        <v>Western</v>
      </c>
    </row>
    <row r="102" spans="1:7" x14ac:dyDescent="0.25">
      <c r="A102" s="2" t="str">
        <f>Data!A97</f>
        <v>Petersburg</v>
      </c>
      <c r="B102" s="4">
        <f>Data!B97</f>
        <v>22</v>
      </c>
      <c r="C102" s="4">
        <f>Data!G97</f>
        <v>4</v>
      </c>
      <c r="D102" s="5">
        <f t="shared" si="4"/>
        <v>0.18181818181818182</v>
      </c>
      <c r="E102" s="4">
        <f>Data!H97</f>
        <v>5</v>
      </c>
      <c r="F102" s="5">
        <f t="shared" si="3"/>
        <v>0.22727272727272727</v>
      </c>
      <c r="G102" s="44" t="str">
        <f>Data!AV97</f>
        <v>Central</v>
      </c>
    </row>
    <row r="103" spans="1:7" x14ac:dyDescent="0.25">
      <c r="A103" s="2" t="str">
        <f>Data!A98</f>
        <v>Pittsylvania</v>
      </c>
      <c r="B103" s="4">
        <f>Data!B98</f>
        <v>51</v>
      </c>
      <c r="C103" s="4">
        <f>Data!G98</f>
        <v>9</v>
      </c>
      <c r="D103" s="5">
        <f t="shared" si="4"/>
        <v>0.17647058823529413</v>
      </c>
      <c r="E103" s="4">
        <f>Data!H98</f>
        <v>10</v>
      </c>
      <c r="F103" s="5">
        <f t="shared" ref="F103:F134" si="5">IF(B103=0,0,E103/B103)</f>
        <v>0.19607843137254902</v>
      </c>
      <c r="G103" s="44" t="str">
        <f>Data!AV98</f>
        <v>Piedmont</v>
      </c>
    </row>
    <row r="104" spans="1:7" x14ac:dyDescent="0.25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5">
      <c r="A105" s="2" t="str">
        <f>Data!A100</f>
        <v>Portsmouth</v>
      </c>
      <c r="B105" s="4">
        <f>Data!B100</f>
        <v>30</v>
      </c>
      <c r="C105" s="4">
        <f>Data!G100</f>
        <v>6</v>
      </c>
      <c r="D105" s="5">
        <f t="shared" si="4"/>
        <v>0.2</v>
      </c>
      <c r="E105" s="4">
        <f>Data!H100</f>
        <v>6</v>
      </c>
      <c r="F105" s="5">
        <f t="shared" si="5"/>
        <v>0.2</v>
      </c>
      <c r="G105" s="44" t="str">
        <f>Data!AV100</f>
        <v>Eastern</v>
      </c>
    </row>
    <row r="106" spans="1:7" x14ac:dyDescent="0.25">
      <c r="A106" s="2" t="str">
        <f>Data!A101</f>
        <v>Powhatan</v>
      </c>
      <c r="B106" s="4">
        <f>Data!B101</f>
        <v>4</v>
      </c>
      <c r="C106" s="4">
        <f>Data!G101</f>
        <v>0</v>
      </c>
      <c r="D106" s="5">
        <f t="shared" si="4"/>
        <v>0</v>
      </c>
      <c r="E106" s="4">
        <f>Data!H101</f>
        <v>1</v>
      </c>
      <c r="F106" s="5">
        <f t="shared" si="5"/>
        <v>0.25</v>
      </c>
      <c r="G106" s="44" t="str">
        <f>Data!AV101</f>
        <v>Central</v>
      </c>
    </row>
    <row r="107" spans="1:7" x14ac:dyDescent="0.25">
      <c r="A107" s="2" t="str">
        <f>Data!A102</f>
        <v>Prince Edward</v>
      </c>
      <c r="B107" s="4">
        <f>Data!B102</f>
        <v>4</v>
      </c>
      <c r="C107" s="4">
        <f>Data!G102</f>
        <v>1</v>
      </c>
      <c r="D107" s="5">
        <f t="shared" si="4"/>
        <v>0.25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5">
      <c r="A108" s="2" t="str">
        <f>Data!A103</f>
        <v>Prince George</v>
      </c>
      <c r="B108" s="4">
        <f>Data!B103</f>
        <v>9</v>
      </c>
      <c r="C108" s="4">
        <f>Data!G103</f>
        <v>2</v>
      </c>
      <c r="D108" s="5">
        <f t="shared" si="4"/>
        <v>0.22222222222222221</v>
      </c>
      <c r="E108" s="4">
        <f>Data!H103</f>
        <v>1</v>
      </c>
      <c r="F108" s="5">
        <f t="shared" si="5"/>
        <v>0.1111111111111111</v>
      </c>
      <c r="G108" s="44" t="str">
        <f>Data!AV103</f>
        <v>Eastern</v>
      </c>
    </row>
    <row r="109" spans="1:7" x14ac:dyDescent="0.25">
      <c r="A109" s="2" t="str">
        <f>Data!A104</f>
        <v>Prince William</v>
      </c>
      <c r="B109" s="4">
        <f>Data!B104</f>
        <v>99</v>
      </c>
      <c r="C109" s="4">
        <f>Data!G104</f>
        <v>30</v>
      </c>
      <c r="D109" s="5">
        <f t="shared" si="4"/>
        <v>0.30303030303030304</v>
      </c>
      <c r="E109" s="4">
        <f>Data!H104</f>
        <v>19</v>
      </c>
      <c r="F109" s="5">
        <f t="shared" si="5"/>
        <v>0.19191919191919191</v>
      </c>
      <c r="G109" s="44" t="str">
        <f>Data!AV104</f>
        <v>Northern</v>
      </c>
    </row>
    <row r="110" spans="1:7" x14ac:dyDescent="0.25">
      <c r="A110" s="2" t="str">
        <f>Data!A105</f>
        <v>Pulaski</v>
      </c>
      <c r="B110" s="4">
        <f>Data!B105</f>
        <v>30</v>
      </c>
      <c r="C110" s="4">
        <f>Data!G105</f>
        <v>4</v>
      </c>
      <c r="D110" s="5">
        <f t="shared" si="4"/>
        <v>0.13333333333333333</v>
      </c>
      <c r="E110" s="4">
        <f>Data!H105</f>
        <v>5</v>
      </c>
      <c r="F110" s="5">
        <f t="shared" si="5"/>
        <v>0.16666666666666666</v>
      </c>
      <c r="G110" s="44" t="str">
        <f>Data!AV105</f>
        <v>Western</v>
      </c>
    </row>
    <row r="111" spans="1:7" x14ac:dyDescent="0.25">
      <c r="A111" s="2" t="str">
        <f>Data!A106</f>
        <v>Radford</v>
      </c>
      <c r="B111" s="4">
        <f>Data!B106</f>
        <v>12</v>
      </c>
      <c r="C111" s="4">
        <f>Data!G106</f>
        <v>1</v>
      </c>
      <c r="D111" s="5">
        <f t="shared" si="4"/>
        <v>8.3333333333333329E-2</v>
      </c>
      <c r="E111" s="4">
        <f>Data!H106</f>
        <v>3</v>
      </c>
      <c r="F111" s="5">
        <f t="shared" si="5"/>
        <v>0.25</v>
      </c>
      <c r="G111" s="44" t="str">
        <f>Data!AV106</f>
        <v>Western</v>
      </c>
    </row>
    <row r="112" spans="1:7" x14ac:dyDescent="0.25">
      <c r="A112" s="2" t="str">
        <f>Data!A107</f>
        <v>Rappahannock</v>
      </c>
      <c r="B112" s="4">
        <f>Data!B107</f>
        <v>3</v>
      </c>
      <c r="C112" s="4">
        <f>Data!G107</f>
        <v>1</v>
      </c>
      <c r="D112" s="5">
        <f t="shared" si="4"/>
        <v>0.33333333333333331</v>
      </c>
      <c r="E112" s="4">
        <f>Data!H107</f>
        <v>0</v>
      </c>
      <c r="F112" s="5">
        <f t="shared" si="5"/>
        <v>0</v>
      </c>
      <c r="G112" s="44" t="str">
        <f>Data!AV107</f>
        <v>Northern</v>
      </c>
    </row>
    <row r="113" spans="1:7" x14ac:dyDescent="0.25">
      <c r="A113" s="2" t="str">
        <f>Data!A108</f>
        <v>Richmond City</v>
      </c>
      <c r="B113" s="4">
        <f>Data!B108</f>
        <v>210</v>
      </c>
      <c r="C113" s="4">
        <f>Data!G108</f>
        <v>46</v>
      </c>
      <c r="D113" s="5">
        <f t="shared" si="4"/>
        <v>0.21904761904761905</v>
      </c>
      <c r="E113" s="4">
        <f>Data!H108</f>
        <v>42</v>
      </c>
      <c r="F113" s="5">
        <f t="shared" si="5"/>
        <v>0.2</v>
      </c>
      <c r="G113" s="44" t="str">
        <f>Data!AV108</f>
        <v>Central</v>
      </c>
    </row>
    <row r="114" spans="1:7" x14ac:dyDescent="0.25">
      <c r="A114" s="2" t="str">
        <f>Data!A109</f>
        <v>Richmond County</v>
      </c>
      <c r="B114" s="4">
        <f>Data!B109</f>
        <v>2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5">
      <c r="A115" s="2" t="str">
        <f>Data!A110</f>
        <v>Roanoke City</v>
      </c>
      <c r="B115" s="4">
        <f>Data!B110</f>
        <v>285</v>
      </c>
      <c r="C115" s="4">
        <f>Data!G110</f>
        <v>38</v>
      </c>
      <c r="D115" s="5">
        <f t="shared" si="4"/>
        <v>0.13333333333333333</v>
      </c>
      <c r="E115" s="4">
        <f>Data!H110</f>
        <v>24</v>
      </c>
      <c r="F115" s="5">
        <f t="shared" si="5"/>
        <v>8.4210526315789472E-2</v>
      </c>
      <c r="G115" s="44" t="str">
        <f>Data!AV110</f>
        <v>Piedmont</v>
      </c>
    </row>
    <row r="116" spans="1:7" x14ac:dyDescent="0.25">
      <c r="A116" s="2" t="str">
        <f>Data!A111</f>
        <v>Roanoke County</v>
      </c>
      <c r="B116" s="4">
        <f>Data!B111</f>
        <v>120</v>
      </c>
      <c r="C116" s="4">
        <f>Data!G111</f>
        <v>13</v>
      </c>
      <c r="D116" s="5">
        <f t="shared" si="4"/>
        <v>0.10833333333333334</v>
      </c>
      <c r="E116" s="4">
        <f>Data!H111</f>
        <v>21</v>
      </c>
      <c r="F116" s="5">
        <f t="shared" si="5"/>
        <v>0.17499999999999999</v>
      </c>
      <c r="G116" s="44" t="str">
        <f>Data!AV111</f>
        <v>Piedmont</v>
      </c>
    </row>
    <row r="117" spans="1:7" x14ac:dyDescent="0.25">
      <c r="A117" s="2" t="str">
        <f>Data!A112</f>
        <v>Rockbridge</v>
      </c>
      <c r="B117" s="4">
        <f>Data!B112</f>
        <v>28</v>
      </c>
      <c r="C117" s="4">
        <f>Data!G112</f>
        <v>4</v>
      </c>
      <c r="D117" s="5">
        <f t="shared" si="4"/>
        <v>0.14285714285714285</v>
      </c>
      <c r="E117" s="4">
        <f>Data!H112</f>
        <v>7</v>
      </c>
      <c r="F117" s="5">
        <f t="shared" si="5"/>
        <v>0.25</v>
      </c>
      <c r="G117" s="44" t="str">
        <f>Data!AV112</f>
        <v>Piedmont</v>
      </c>
    </row>
    <row r="118" spans="1:7" x14ac:dyDescent="0.25">
      <c r="A118" s="2" t="str">
        <f>Data!A113</f>
        <v>Rockingham</v>
      </c>
      <c r="B118" s="4">
        <f>Data!B113</f>
        <v>155</v>
      </c>
      <c r="C118" s="4">
        <f>Data!G113</f>
        <v>29</v>
      </c>
      <c r="D118" s="5">
        <f t="shared" si="4"/>
        <v>0.18709677419354839</v>
      </c>
      <c r="E118" s="4">
        <f>Data!H113</f>
        <v>31</v>
      </c>
      <c r="F118" s="5">
        <f t="shared" si="5"/>
        <v>0.2</v>
      </c>
      <c r="G118" s="44" t="str">
        <f>Data!AV113</f>
        <v>Northern</v>
      </c>
    </row>
    <row r="119" spans="1:7" x14ac:dyDescent="0.25">
      <c r="A119" s="2" t="str">
        <f>Data!A114</f>
        <v>Russell</v>
      </c>
      <c r="B119" s="4">
        <f>Data!B114</f>
        <v>69</v>
      </c>
      <c r="C119" s="4">
        <f>Data!G114</f>
        <v>10</v>
      </c>
      <c r="D119" s="5">
        <f t="shared" si="4"/>
        <v>0.14492753623188406</v>
      </c>
      <c r="E119" s="4">
        <f>Data!H114</f>
        <v>6</v>
      </c>
      <c r="F119" s="5">
        <f t="shared" si="5"/>
        <v>8.6956521739130432E-2</v>
      </c>
      <c r="G119" s="44" t="str">
        <f>Data!AV114</f>
        <v>Western</v>
      </c>
    </row>
    <row r="120" spans="1:7" x14ac:dyDescent="0.25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5">
      <c r="A121" s="2" t="str">
        <f>Data!A116</f>
        <v>Scott</v>
      </c>
      <c r="B121" s="4">
        <f>Data!B116</f>
        <v>43</v>
      </c>
      <c r="C121" s="4">
        <f>Data!G116</f>
        <v>1</v>
      </c>
      <c r="D121" s="5">
        <f t="shared" si="4"/>
        <v>2.3255813953488372E-2</v>
      </c>
      <c r="E121" s="4">
        <f>Data!H116</f>
        <v>3</v>
      </c>
      <c r="F121" s="5">
        <f t="shared" si="5"/>
        <v>6.9767441860465115E-2</v>
      </c>
      <c r="G121" s="44" t="str">
        <f>Data!AV116</f>
        <v>Western</v>
      </c>
    </row>
    <row r="122" spans="1:7" x14ac:dyDescent="0.25">
      <c r="A122" s="2" t="str">
        <f>Data!A117</f>
        <v>Shenandoah</v>
      </c>
      <c r="B122" s="4">
        <f>Data!B117</f>
        <v>27</v>
      </c>
      <c r="C122" s="4">
        <f>Data!G117</f>
        <v>4</v>
      </c>
      <c r="D122" s="5">
        <f t="shared" si="4"/>
        <v>0.14814814814814814</v>
      </c>
      <c r="E122" s="4">
        <f>Data!H117</f>
        <v>5</v>
      </c>
      <c r="F122" s="5">
        <f t="shared" si="5"/>
        <v>0.18518518518518517</v>
      </c>
      <c r="G122" s="44" t="str">
        <f>Data!AV117</f>
        <v>Northern</v>
      </c>
    </row>
    <row r="123" spans="1:7" x14ac:dyDescent="0.25">
      <c r="A123" s="2" t="str">
        <f>Data!A118</f>
        <v>Smyth</v>
      </c>
      <c r="B123" s="4">
        <f>Data!B118</f>
        <v>44</v>
      </c>
      <c r="C123" s="4">
        <f>Data!G118</f>
        <v>4</v>
      </c>
      <c r="D123" s="5">
        <f t="shared" si="4"/>
        <v>9.0909090909090912E-2</v>
      </c>
      <c r="E123" s="4">
        <f>Data!H118</f>
        <v>6</v>
      </c>
      <c r="F123" s="5">
        <f t="shared" si="5"/>
        <v>0.13636363636363635</v>
      </c>
      <c r="G123" s="44" t="str">
        <f>Data!AV118</f>
        <v>Western</v>
      </c>
    </row>
    <row r="124" spans="1:7" x14ac:dyDescent="0.25">
      <c r="A124" s="2" t="str">
        <f>Data!A119</f>
        <v>Southampton</v>
      </c>
      <c r="B124" s="4">
        <f>Data!B119</f>
        <v>1</v>
      </c>
      <c r="C124" s="4">
        <f>Data!G119</f>
        <v>0</v>
      </c>
      <c r="D124" s="5">
        <f t="shared" si="4"/>
        <v>0</v>
      </c>
      <c r="E124" s="4">
        <f>Data!H119</f>
        <v>1</v>
      </c>
      <c r="F124" s="5">
        <f t="shared" si="5"/>
        <v>1</v>
      </c>
      <c r="G124" s="44" t="str">
        <f>Data!AV119</f>
        <v>Eastern</v>
      </c>
    </row>
    <row r="125" spans="1:7" x14ac:dyDescent="0.25">
      <c r="A125" s="2" t="str">
        <f>Data!A120</f>
        <v>Spotsylvania</v>
      </c>
      <c r="B125" s="4">
        <f>Data!B120</f>
        <v>71</v>
      </c>
      <c r="C125" s="4">
        <f>Data!G120</f>
        <v>10</v>
      </c>
      <c r="D125" s="5">
        <f t="shared" si="4"/>
        <v>0.14084507042253522</v>
      </c>
      <c r="E125" s="4">
        <f>Data!H120</f>
        <v>13</v>
      </c>
      <c r="F125" s="5">
        <f t="shared" si="5"/>
        <v>0.18309859154929578</v>
      </c>
      <c r="G125" s="44" t="str">
        <f>Data!AV120</f>
        <v>Northern</v>
      </c>
    </row>
    <row r="126" spans="1:7" x14ac:dyDescent="0.25">
      <c r="A126" s="2" t="str">
        <f>Data!A121</f>
        <v>Stafford</v>
      </c>
      <c r="B126" s="4">
        <f>Data!B121</f>
        <v>55</v>
      </c>
      <c r="C126" s="4">
        <f>Data!G121</f>
        <v>5</v>
      </c>
      <c r="D126" s="5">
        <f t="shared" si="4"/>
        <v>9.0909090909090912E-2</v>
      </c>
      <c r="E126" s="4">
        <f>Data!H121</f>
        <v>4</v>
      </c>
      <c r="F126" s="5">
        <f t="shared" si="5"/>
        <v>7.2727272727272724E-2</v>
      </c>
      <c r="G126" s="44" t="str">
        <f>Data!AV121</f>
        <v>Northern</v>
      </c>
    </row>
    <row r="127" spans="1:7" x14ac:dyDescent="0.25">
      <c r="A127" s="2" t="str">
        <f>Data!A122</f>
        <v>Staunton</v>
      </c>
      <c r="B127" s="4">
        <f>Data!B122</f>
        <v>152</v>
      </c>
      <c r="C127" s="4">
        <f>Data!G122</f>
        <v>24</v>
      </c>
      <c r="D127" s="5">
        <f t="shared" si="4"/>
        <v>0.15789473684210525</v>
      </c>
      <c r="E127" s="4">
        <f>Data!H122</f>
        <v>30</v>
      </c>
      <c r="F127" s="5">
        <f t="shared" si="5"/>
        <v>0.19736842105263158</v>
      </c>
      <c r="G127" s="44" t="str">
        <f>Data!AV122</f>
        <v>Piedmont</v>
      </c>
    </row>
    <row r="128" spans="1:7" x14ac:dyDescent="0.25">
      <c r="A128" s="2" t="str">
        <f>Data!A123</f>
        <v>Suffolk</v>
      </c>
      <c r="B128" s="4">
        <f>Data!B123</f>
        <v>31</v>
      </c>
      <c r="C128" s="4">
        <f>Data!G123</f>
        <v>4</v>
      </c>
      <c r="D128" s="5">
        <f t="shared" si="4"/>
        <v>0.12903225806451613</v>
      </c>
      <c r="E128" s="4">
        <f>Data!H123</f>
        <v>6</v>
      </c>
      <c r="F128" s="5">
        <f t="shared" si="5"/>
        <v>0.19354838709677419</v>
      </c>
      <c r="G128" s="44" t="str">
        <f>Data!AV123</f>
        <v>Eastern</v>
      </c>
    </row>
    <row r="129" spans="1:7" x14ac:dyDescent="0.25">
      <c r="A129" s="2" t="str">
        <f>Data!A124</f>
        <v>Surry</v>
      </c>
      <c r="B129" s="4">
        <f>Data!B124</f>
        <v>1</v>
      </c>
      <c r="C129" s="4">
        <f>Data!G124</f>
        <v>1</v>
      </c>
      <c r="D129" s="5">
        <f t="shared" si="4"/>
        <v>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5">
      <c r="A130" s="2" t="str">
        <f>Data!A125</f>
        <v>Sussex</v>
      </c>
      <c r="B130" s="4">
        <f>Data!B125</f>
        <v>30</v>
      </c>
      <c r="C130" s="4">
        <f>Data!G125</f>
        <v>0</v>
      </c>
      <c r="D130" s="5">
        <f t="shared" si="4"/>
        <v>0</v>
      </c>
      <c r="E130" s="4">
        <f>Data!H125</f>
        <v>2</v>
      </c>
      <c r="F130" s="5">
        <f t="shared" si="5"/>
        <v>6.6666666666666666E-2</v>
      </c>
      <c r="G130" s="44" t="str">
        <f>Data!AV125</f>
        <v>Eastern</v>
      </c>
    </row>
    <row r="131" spans="1:7" x14ac:dyDescent="0.25">
      <c r="A131" s="2" t="str">
        <f>Data!A126</f>
        <v>Tazewell</v>
      </c>
      <c r="B131" s="4">
        <f>Data!B126</f>
        <v>53</v>
      </c>
      <c r="C131" s="4">
        <f>Data!G126</f>
        <v>7</v>
      </c>
      <c r="D131" s="5">
        <f t="shared" si="4"/>
        <v>0.13207547169811321</v>
      </c>
      <c r="E131" s="4">
        <f>Data!H126</f>
        <v>9</v>
      </c>
      <c r="F131" s="5">
        <f t="shared" si="5"/>
        <v>0.16981132075471697</v>
      </c>
      <c r="G131" s="44" t="str">
        <f>Data!AV126</f>
        <v>Western</v>
      </c>
    </row>
    <row r="132" spans="1:7" x14ac:dyDescent="0.25">
      <c r="A132" s="2" t="str">
        <f>Data!A127</f>
        <v>Virginia Beach</v>
      </c>
      <c r="B132" s="4">
        <f>Data!B127</f>
        <v>215</v>
      </c>
      <c r="C132" s="4">
        <f>Data!G127</f>
        <v>27</v>
      </c>
      <c r="D132" s="5">
        <f t="shared" si="4"/>
        <v>0.12558139534883722</v>
      </c>
      <c r="E132" s="4">
        <f>Data!H127</f>
        <v>17</v>
      </c>
      <c r="F132" s="5">
        <f t="shared" si="5"/>
        <v>7.9069767441860464E-2</v>
      </c>
      <c r="G132" s="44" t="str">
        <f>Data!AV127</f>
        <v>Eastern</v>
      </c>
    </row>
    <row r="133" spans="1:7" x14ac:dyDescent="0.25">
      <c r="A133" s="2" t="str">
        <f>Data!A128</f>
        <v>Warren</v>
      </c>
      <c r="B133" s="4">
        <f>Data!B128</f>
        <v>43</v>
      </c>
      <c r="C133" s="4">
        <f>Data!G128</f>
        <v>5</v>
      </c>
      <c r="D133" s="5">
        <f t="shared" si="4"/>
        <v>0.11627906976744186</v>
      </c>
      <c r="E133" s="4">
        <f>Data!H128</f>
        <v>5</v>
      </c>
      <c r="F133" s="5">
        <f t="shared" si="5"/>
        <v>0.11627906976744186</v>
      </c>
      <c r="G133" s="44" t="str">
        <f>Data!AV128</f>
        <v>Northern</v>
      </c>
    </row>
    <row r="134" spans="1:7" x14ac:dyDescent="0.25">
      <c r="A134" s="2" t="str">
        <f>Data!A129</f>
        <v>Washington</v>
      </c>
      <c r="B134" s="4">
        <f>Data!B129</f>
        <v>113</v>
      </c>
      <c r="C134" s="4">
        <f>Data!G129</f>
        <v>10</v>
      </c>
      <c r="D134" s="5">
        <f t="shared" si="4"/>
        <v>8.8495575221238937E-2</v>
      </c>
      <c r="E134" s="4">
        <f>Data!H129</f>
        <v>19</v>
      </c>
      <c r="F134" s="5">
        <f t="shared" si="5"/>
        <v>0.16814159292035399</v>
      </c>
      <c r="G134" s="44" t="str">
        <f>Data!AV129</f>
        <v>Western</v>
      </c>
    </row>
    <row r="135" spans="1:7" x14ac:dyDescent="0.25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5">
      <c r="A136" s="2" t="str">
        <f>Data!A131</f>
        <v>Westmoreland</v>
      </c>
      <c r="B136" s="4">
        <f>Data!B131</f>
        <v>10</v>
      </c>
      <c r="C136" s="4">
        <f>Data!G131</f>
        <v>5</v>
      </c>
      <c r="D136" s="5">
        <f t="shared" ref="D136:D142" si="7">IF(B136=0,0,C136/B136)</f>
        <v>0.5</v>
      </c>
      <c r="E136" s="4">
        <f>Data!H131</f>
        <v>1</v>
      </c>
      <c r="F136" s="5">
        <f t="shared" si="6"/>
        <v>0.1</v>
      </c>
      <c r="G136" s="44" t="str">
        <f>Data!AV131</f>
        <v>Central</v>
      </c>
    </row>
    <row r="137" spans="1:7" x14ac:dyDescent="0.25">
      <c r="A137" s="2" t="str">
        <f>Data!A132</f>
        <v>Williamsburg</v>
      </c>
      <c r="B137" s="4">
        <f>Data!B132</f>
        <v>2</v>
      </c>
      <c r="C137" s="4">
        <f>Data!G132</f>
        <v>1</v>
      </c>
      <c r="D137" s="5">
        <f t="shared" si="7"/>
        <v>0.5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5">
      <c r="A138" s="2" t="str">
        <f>Data!A133</f>
        <v>Winchester</v>
      </c>
      <c r="B138" s="4">
        <f>Data!B133</f>
        <v>42</v>
      </c>
      <c r="C138" s="4">
        <f>Data!G133</f>
        <v>7</v>
      </c>
      <c r="D138" s="5">
        <f t="shared" si="7"/>
        <v>0.16666666666666666</v>
      </c>
      <c r="E138" s="4">
        <f>Data!H133</f>
        <v>3</v>
      </c>
      <c r="F138" s="5">
        <f t="shared" si="6"/>
        <v>7.1428571428571425E-2</v>
      </c>
      <c r="G138" s="44" t="str">
        <f>Data!AV133</f>
        <v>Northern</v>
      </c>
    </row>
    <row r="139" spans="1:7" x14ac:dyDescent="0.25">
      <c r="A139" s="2" t="str">
        <f>Data!A134</f>
        <v>Wise</v>
      </c>
      <c r="B139" s="4">
        <f>Data!B134</f>
        <v>86</v>
      </c>
      <c r="C139" s="4">
        <f>Data!G134</f>
        <v>8</v>
      </c>
      <c r="D139" s="5">
        <f t="shared" si="7"/>
        <v>9.3023255813953487E-2</v>
      </c>
      <c r="E139" s="4">
        <f>Data!H134</f>
        <v>1</v>
      </c>
      <c r="F139" s="5">
        <f t="shared" si="6"/>
        <v>1.1627906976744186E-2</v>
      </c>
      <c r="G139" s="44" t="str">
        <f>Data!AV134</f>
        <v>Western</v>
      </c>
    </row>
    <row r="140" spans="1:7" x14ac:dyDescent="0.25">
      <c r="A140" s="2" t="str">
        <f>Data!A135</f>
        <v>Wythe</v>
      </c>
      <c r="B140" s="4">
        <f>Data!B135</f>
        <v>43</v>
      </c>
      <c r="C140" s="4">
        <f>Data!G135</f>
        <v>4</v>
      </c>
      <c r="D140" s="5">
        <f t="shared" si="7"/>
        <v>9.3023255813953487E-2</v>
      </c>
      <c r="E140" s="4">
        <f>Data!H135</f>
        <v>3</v>
      </c>
      <c r="F140" s="5">
        <f t="shared" si="6"/>
        <v>6.9767441860465115E-2</v>
      </c>
      <c r="G140" s="44" t="str">
        <f>Data!AV135</f>
        <v>Western</v>
      </c>
    </row>
    <row r="141" spans="1:7" ht="13.8" thickBot="1" x14ac:dyDescent="0.3">
      <c r="A141" s="16" t="str">
        <f>Data!A136</f>
        <v>York</v>
      </c>
      <c r="B141" s="17">
        <f>Data!B136</f>
        <v>18</v>
      </c>
      <c r="C141" s="17">
        <f>Data!G136</f>
        <v>4</v>
      </c>
      <c r="D141" s="18">
        <f t="shared" si="7"/>
        <v>0.22222222222222221</v>
      </c>
      <c r="E141" s="17">
        <f>Data!H136</f>
        <v>3</v>
      </c>
      <c r="F141" s="18">
        <f t="shared" si="6"/>
        <v>0.16666666666666666</v>
      </c>
      <c r="G141" s="44" t="str">
        <f>Data!AV136</f>
        <v>Eastern</v>
      </c>
    </row>
    <row r="142" spans="1:7" ht="13.8" thickBot="1" x14ac:dyDescent="0.3">
      <c r="A142" s="19" t="s">
        <v>162</v>
      </c>
      <c r="B142" s="20">
        <f>SUM(B7:B141)</f>
        <v>5272</v>
      </c>
      <c r="C142" s="20">
        <f>SUM(C7:C141)</f>
        <v>804</v>
      </c>
      <c r="D142" s="21">
        <f t="shared" si="7"/>
        <v>0.15250379362670713</v>
      </c>
      <c r="E142" s="20">
        <f>SUM(E7:E141)</f>
        <v>714</v>
      </c>
      <c r="F142" s="22">
        <f t="shared" si="6"/>
        <v>0.13543247344461304</v>
      </c>
      <c r="G142" s="9"/>
    </row>
    <row r="143" spans="1:7" x14ac:dyDescent="0.25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118" activePane="bottomLeft" state="frozen"/>
      <selection pane="bottomLeft" activeCell="F4" sqref="F4"/>
    </sheetView>
  </sheetViews>
  <sheetFormatPr defaultColWidth="9.21875" defaultRowHeight="13.2" x14ac:dyDescent="0.25"/>
  <cols>
    <col min="1" max="1" width="16.77734375" style="2" customWidth="1"/>
    <col min="2" max="2" width="15.77734375" style="2" customWidth="1"/>
    <col min="3" max="4" width="12.77734375" style="2" customWidth="1"/>
    <col min="5" max="16384" width="9.21875" style="2"/>
  </cols>
  <sheetData>
    <row r="1" spans="1:6" ht="19.5" customHeight="1" x14ac:dyDescent="0.3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6" x14ac:dyDescent="0.3">
      <c r="A2" s="95" t="s">
        <v>167</v>
      </c>
      <c r="B2" s="93"/>
      <c r="C2" s="93"/>
      <c r="D2" s="93"/>
      <c r="E2" s="101"/>
    </row>
    <row r="3" spans="1:6" ht="13.8" x14ac:dyDescent="0.25">
      <c r="A3" s="96" t="str">
        <f>"Date Range From: " &amp; TEXT(Time!D2,"mm/dd/yyyy") &amp; " To: " &amp; TEXT(Time!B2,"mm/dd/yyyy")</f>
        <v>Date Range From: 11/01/2023 To: 11/30/2023</v>
      </c>
      <c r="B3" s="93"/>
      <c r="C3" s="93"/>
      <c r="D3" s="93"/>
      <c r="E3" s="101"/>
    </row>
    <row r="4" spans="1:6" x14ac:dyDescent="0.25">
      <c r="A4" s="97" t="str">
        <f>"Data Is As Of: " &amp; TEXT(Time!E2,"mm/dd/yyyy")</f>
        <v>Data Is As Of: 01/01/2024</v>
      </c>
      <c r="B4" s="93"/>
      <c r="C4" s="93"/>
      <c r="D4" s="93"/>
      <c r="E4" s="101"/>
    </row>
    <row r="5" spans="1:6" ht="13.8" thickBot="1" x14ac:dyDescent="0.3">
      <c r="A5" s="98"/>
      <c r="B5" s="99"/>
      <c r="C5" s="99"/>
      <c r="D5" s="99"/>
      <c r="E5" s="100"/>
    </row>
    <row r="6" spans="1:6" ht="44.25" customHeight="1" thickBot="1" x14ac:dyDescent="0.3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5">
      <c r="A7" s="10" t="str">
        <f>Data!A2</f>
        <v>Accomack</v>
      </c>
      <c r="B7" s="11">
        <f>Data!I2</f>
        <v>5</v>
      </c>
      <c r="C7" s="11">
        <f>Data!J2</f>
        <v>1300</v>
      </c>
      <c r="D7" s="12">
        <f>Data!K2</f>
        <v>8.5420944558521601</v>
      </c>
      <c r="E7" s="46" t="str">
        <f>Data!AV2</f>
        <v>Eastern</v>
      </c>
    </row>
    <row r="8" spans="1:6" x14ac:dyDescent="0.25">
      <c r="A8" s="2" t="str">
        <f>Data!A3</f>
        <v>Albemarle</v>
      </c>
      <c r="B8" s="4">
        <f>Data!I3</f>
        <v>3</v>
      </c>
      <c r="C8" s="4">
        <f>Data!J3</f>
        <v>3182</v>
      </c>
      <c r="D8" s="8">
        <f>Data!K3</f>
        <v>34.8473648186174</v>
      </c>
      <c r="E8" s="44" t="str">
        <f>Data!AV3</f>
        <v>Piedmont</v>
      </c>
    </row>
    <row r="9" spans="1:6" x14ac:dyDescent="0.25">
      <c r="A9" s="2" t="str">
        <f>Data!A4</f>
        <v>Alexandria</v>
      </c>
      <c r="B9" s="4">
        <f>Data!I4</f>
        <v>12</v>
      </c>
      <c r="C9" s="4">
        <f>Data!J4</f>
        <v>8273</v>
      </c>
      <c r="D9" s="8">
        <f>Data!K4</f>
        <v>22.650239561943899</v>
      </c>
      <c r="E9" s="44" t="str">
        <f>Data!AV4</f>
        <v>Northern</v>
      </c>
    </row>
    <row r="10" spans="1:6" x14ac:dyDescent="0.25">
      <c r="A10" s="2" t="str">
        <f>Data!A5</f>
        <v>Alleghany</v>
      </c>
      <c r="B10" s="4">
        <f>Data!I5</f>
        <v>2</v>
      </c>
      <c r="C10" s="4">
        <f>Data!J5</f>
        <v>2030</v>
      </c>
      <c r="D10" s="8">
        <f>Data!K5</f>
        <v>33.347022587269002</v>
      </c>
      <c r="E10" s="44" t="str">
        <f>Data!AV5</f>
        <v>Piedmont</v>
      </c>
    </row>
    <row r="11" spans="1:6" x14ac:dyDescent="0.25">
      <c r="A11" s="2" t="str">
        <f>Data!A6</f>
        <v>Amelia</v>
      </c>
      <c r="B11" s="4">
        <f>Data!I6</f>
        <v>3</v>
      </c>
      <c r="C11" s="4">
        <f>Data!J6</f>
        <v>2808</v>
      </c>
      <c r="D11" s="8">
        <f>Data!K6</f>
        <v>30.751540041067798</v>
      </c>
      <c r="E11" s="44" t="str">
        <f>Data!AV6</f>
        <v>Central</v>
      </c>
    </row>
    <row r="12" spans="1:6" x14ac:dyDescent="0.25">
      <c r="A12" s="2" t="str">
        <f>Data!A7</f>
        <v>Amherst</v>
      </c>
      <c r="B12" s="4">
        <f>Data!I7</f>
        <v>1</v>
      </c>
      <c r="C12" s="4">
        <f>Data!J7</f>
        <v>573</v>
      </c>
      <c r="D12" s="8">
        <f>Data!K7</f>
        <v>18.825462012320301</v>
      </c>
      <c r="E12" s="44" t="str">
        <f>Data!AV7</f>
        <v>Piedmont</v>
      </c>
    </row>
    <row r="13" spans="1:6" x14ac:dyDescent="0.25">
      <c r="A13" s="2" t="str">
        <f>Data!A8</f>
        <v>Appomattox</v>
      </c>
      <c r="B13" s="4">
        <f>Data!I8</f>
        <v>0</v>
      </c>
      <c r="C13" s="4">
        <f>Data!J8</f>
        <v>0</v>
      </c>
      <c r="D13" s="8">
        <f>Data!K8</f>
        <v>0</v>
      </c>
      <c r="E13" s="44" t="str">
        <f>Data!AV8</f>
        <v>Piedmont</v>
      </c>
    </row>
    <row r="14" spans="1:6" x14ac:dyDescent="0.25">
      <c r="A14" s="2" t="str">
        <f>Data!A9</f>
        <v>Arlington</v>
      </c>
      <c r="B14" s="4">
        <f>Data!I9</f>
        <v>6</v>
      </c>
      <c r="C14" s="4">
        <f>Data!J9</f>
        <v>2047</v>
      </c>
      <c r="D14" s="8">
        <f>Data!K9</f>
        <v>11.2087611225188</v>
      </c>
      <c r="E14" s="44" t="str">
        <f>Data!AV9</f>
        <v>Northern</v>
      </c>
    </row>
    <row r="15" spans="1:6" x14ac:dyDescent="0.25">
      <c r="A15" s="2" t="str">
        <f>Data!A10</f>
        <v>Augusta</v>
      </c>
      <c r="B15" s="4">
        <f>Data!I10</f>
        <v>0</v>
      </c>
      <c r="C15" s="4">
        <f>Data!J10</f>
        <v>0</v>
      </c>
      <c r="D15" s="8">
        <f>Data!K10</f>
        <v>0</v>
      </c>
      <c r="E15" s="44" t="str">
        <f>Data!AV10</f>
        <v>Piedmont</v>
      </c>
    </row>
    <row r="16" spans="1:6" x14ac:dyDescent="0.25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5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5">
      <c r="A18" s="2" t="str">
        <f>Data!A13</f>
        <v>Bedford County</v>
      </c>
      <c r="B18" s="4">
        <f>Data!I13</f>
        <v>22</v>
      </c>
      <c r="C18" s="4">
        <f>Data!J13</f>
        <v>18518</v>
      </c>
      <c r="D18" s="8">
        <f>Data!K13</f>
        <v>27.654284114243001</v>
      </c>
      <c r="E18" s="44" t="str">
        <f>Data!AV13</f>
        <v>Piedmont</v>
      </c>
    </row>
    <row r="19" spans="1:5" x14ac:dyDescent="0.25">
      <c r="A19" s="2" t="str">
        <f>Data!A14</f>
        <v>Bland</v>
      </c>
      <c r="B19" s="4">
        <f>Data!I14</f>
        <v>2</v>
      </c>
      <c r="C19" s="4">
        <f>Data!J14</f>
        <v>781</v>
      </c>
      <c r="D19" s="8">
        <f>Data!K14</f>
        <v>12.829568788501</v>
      </c>
      <c r="E19" s="44" t="str">
        <f>Data!AV14</f>
        <v>Western</v>
      </c>
    </row>
    <row r="20" spans="1:5" x14ac:dyDescent="0.25">
      <c r="A20" s="2" t="str">
        <f>Data!A15</f>
        <v>Botetourt</v>
      </c>
      <c r="B20" s="4">
        <f>Data!I15</f>
        <v>0</v>
      </c>
      <c r="C20" s="4">
        <f>Data!J15</f>
        <v>0</v>
      </c>
      <c r="D20" s="8">
        <f>Data!K15</f>
        <v>0</v>
      </c>
      <c r="E20" s="44" t="str">
        <f>Data!AV15</f>
        <v>Piedmont</v>
      </c>
    </row>
    <row r="21" spans="1:5" x14ac:dyDescent="0.25">
      <c r="A21" s="2" t="str">
        <f>Data!A16</f>
        <v>Bristol</v>
      </c>
      <c r="B21" s="4">
        <f>Data!I16</f>
        <v>7</v>
      </c>
      <c r="C21" s="4">
        <f>Data!J16</f>
        <v>11562</v>
      </c>
      <c r="D21" s="8">
        <f>Data!K16</f>
        <v>54.265767087122299</v>
      </c>
      <c r="E21" s="44" t="str">
        <f>Data!AV16</f>
        <v>Western</v>
      </c>
    </row>
    <row r="22" spans="1:5" x14ac:dyDescent="0.25">
      <c r="A22" s="2" t="str">
        <f>Data!A17</f>
        <v>Brunswick</v>
      </c>
      <c r="B22" s="4">
        <f>Data!I17</f>
        <v>2</v>
      </c>
      <c r="C22" s="4">
        <f>Data!J17</f>
        <v>565</v>
      </c>
      <c r="D22" s="8">
        <f>Data!K17</f>
        <v>9.2813141683778202</v>
      </c>
      <c r="E22" s="44" t="str">
        <f>Data!AV17</f>
        <v>Eastern</v>
      </c>
    </row>
    <row r="23" spans="1:5" x14ac:dyDescent="0.25">
      <c r="A23" s="2" t="str">
        <f>Data!A18</f>
        <v>Buchanan</v>
      </c>
      <c r="B23" s="4">
        <f>Data!I18</f>
        <v>8</v>
      </c>
      <c r="C23" s="4">
        <f>Data!J18</f>
        <v>5240</v>
      </c>
      <c r="D23" s="8">
        <f>Data!K18</f>
        <v>21.519507186858299</v>
      </c>
      <c r="E23" s="44" t="str">
        <f>Data!AV18</f>
        <v>Western</v>
      </c>
    </row>
    <row r="24" spans="1:5" x14ac:dyDescent="0.25">
      <c r="A24" s="2" t="str">
        <f>Data!A19</f>
        <v>Buckingham</v>
      </c>
      <c r="B24" s="4">
        <f>Data!I19</f>
        <v>0</v>
      </c>
      <c r="C24" s="4">
        <f>Data!J19</f>
        <v>0</v>
      </c>
      <c r="D24" s="8">
        <f>Data!K19</f>
        <v>0</v>
      </c>
      <c r="E24" s="44" t="str">
        <f>Data!AV19</f>
        <v>Central</v>
      </c>
    </row>
    <row r="25" spans="1:5" x14ac:dyDescent="0.25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5">
      <c r="A26" s="2" t="str">
        <f>Data!A21</f>
        <v>Campbell</v>
      </c>
      <c r="B26" s="4">
        <f>Data!I21</f>
        <v>5</v>
      </c>
      <c r="C26" s="4">
        <f>Data!J21</f>
        <v>4442</v>
      </c>
      <c r="D26" s="8">
        <f>Data!K21</f>
        <v>29.1876796714579</v>
      </c>
      <c r="E26" s="44" t="str">
        <f>Data!AV21</f>
        <v>Piedmont</v>
      </c>
    </row>
    <row r="27" spans="1:5" x14ac:dyDescent="0.25">
      <c r="A27" s="2" t="str">
        <f>Data!A22</f>
        <v>Caroline</v>
      </c>
      <c r="B27" s="4">
        <f>Data!I22</f>
        <v>1</v>
      </c>
      <c r="C27" s="4">
        <f>Data!J22</f>
        <v>272</v>
      </c>
      <c r="D27" s="8">
        <f>Data!K22</f>
        <v>8.9363449691991796</v>
      </c>
      <c r="E27" s="44" t="str">
        <f>Data!AV22</f>
        <v>Central</v>
      </c>
    </row>
    <row r="28" spans="1:5" x14ac:dyDescent="0.25">
      <c r="A28" s="2" t="str">
        <f>Data!A23</f>
        <v>Carroll</v>
      </c>
      <c r="B28" s="4">
        <f>Data!I23</f>
        <v>5</v>
      </c>
      <c r="C28" s="4">
        <f>Data!J23</f>
        <v>7951</v>
      </c>
      <c r="D28" s="8">
        <f>Data!K23</f>
        <v>52.244763860369602</v>
      </c>
      <c r="E28" s="44" t="str">
        <f>Data!AV23</f>
        <v>Western</v>
      </c>
    </row>
    <row r="29" spans="1:5" x14ac:dyDescent="0.25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5">
      <c r="A30" s="2" t="str">
        <f>Data!A25</f>
        <v>Charlotte</v>
      </c>
      <c r="B30" s="4">
        <f>Data!I25</f>
        <v>2</v>
      </c>
      <c r="C30" s="4">
        <f>Data!J25</f>
        <v>2436</v>
      </c>
      <c r="D30" s="8">
        <f>Data!K25</f>
        <v>40.016427104722801</v>
      </c>
      <c r="E30" s="44" t="str">
        <f>Data!AV25</f>
        <v>Piedmont</v>
      </c>
    </row>
    <row r="31" spans="1:5" x14ac:dyDescent="0.25">
      <c r="A31" s="2" t="str">
        <f>Data!A26</f>
        <v>Charlottesville</v>
      </c>
      <c r="B31" s="4">
        <f>Data!I26</f>
        <v>2</v>
      </c>
      <c r="C31" s="4">
        <f>Data!J26</f>
        <v>2298</v>
      </c>
      <c r="D31" s="8">
        <f>Data!K26</f>
        <v>37.749486652977403</v>
      </c>
      <c r="E31" s="44" t="str">
        <f>Data!AV26</f>
        <v>Piedmont</v>
      </c>
    </row>
    <row r="32" spans="1:5" x14ac:dyDescent="0.25">
      <c r="A32" s="2" t="str">
        <f>Data!A27</f>
        <v>Chesapeake</v>
      </c>
      <c r="B32" s="4">
        <f>Data!I27</f>
        <v>8</v>
      </c>
      <c r="C32" s="4">
        <f>Data!J27</f>
        <v>4276</v>
      </c>
      <c r="D32" s="8">
        <f>Data!K27</f>
        <v>17.560574948665298</v>
      </c>
      <c r="E32" s="44" t="str">
        <f>Data!AV27</f>
        <v>Eastern</v>
      </c>
    </row>
    <row r="33" spans="1:5" x14ac:dyDescent="0.25">
      <c r="A33" s="2" t="str">
        <f>Data!A28</f>
        <v>Chesterfield</v>
      </c>
      <c r="B33" s="4">
        <f>Data!I28</f>
        <v>24</v>
      </c>
      <c r="C33" s="4">
        <f>Data!J28</f>
        <v>14850</v>
      </c>
      <c r="D33" s="8">
        <f>Data!K28</f>
        <v>20.328542094455901</v>
      </c>
      <c r="E33" s="44" t="str">
        <f>Data!AV28</f>
        <v>Central</v>
      </c>
    </row>
    <row r="34" spans="1:5" x14ac:dyDescent="0.25">
      <c r="A34" s="2" t="str">
        <f>Data!A29</f>
        <v>Clarke</v>
      </c>
      <c r="B34" s="4">
        <f>Data!I29</f>
        <v>0</v>
      </c>
      <c r="C34" s="4">
        <f>Data!J29</f>
        <v>0</v>
      </c>
      <c r="D34" s="8">
        <f>Data!K29</f>
        <v>0</v>
      </c>
      <c r="E34" s="44" t="str">
        <f>Data!AV29</f>
        <v>Northern</v>
      </c>
    </row>
    <row r="35" spans="1:5" x14ac:dyDescent="0.25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5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5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5">
      <c r="A38" s="2" t="str">
        <f>Data!A33</f>
        <v>Craig</v>
      </c>
      <c r="B38" s="4">
        <f>Data!I33</f>
        <v>1</v>
      </c>
      <c r="C38" s="4">
        <f>Data!J33</f>
        <v>356</v>
      </c>
      <c r="D38" s="8">
        <f>Data!K33</f>
        <v>11.6960985626283</v>
      </c>
      <c r="E38" s="44" t="str">
        <f>Data!AV33</f>
        <v>Piedmont</v>
      </c>
    </row>
    <row r="39" spans="1:5" x14ac:dyDescent="0.25">
      <c r="A39" s="2" t="str">
        <f>Data!A34</f>
        <v>Culpeper</v>
      </c>
      <c r="B39" s="4">
        <f>Data!I34</f>
        <v>1</v>
      </c>
      <c r="C39" s="4">
        <f>Data!J34</f>
        <v>534</v>
      </c>
      <c r="D39" s="8">
        <f>Data!K34</f>
        <v>17.5441478439425</v>
      </c>
      <c r="E39" s="44" t="str">
        <f>Data!AV34</f>
        <v>Northern</v>
      </c>
    </row>
    <row r="40" spans="1:5" x14ac:dyDescent="0.25">
      <c r="A40" s="2" t="str">
        <f>Data!A35</f>
        <v>Cumberland</v>
      </c>
      <c r="B40" s="4">
        <f>Data!I35</f>
        <v>0</v>
      </c>
      <c r="C40" s="4">
        <f>Data!J35</f>
        <v>0</v>
      </c>
      <c r="D40" s="8">
        <f>Data!K35</f>
        <v>0</v>
      </c>
      <c r="E40" s="44" t="str">
        <f>Data!AV35</f>
        <v>Central</v>
      </c>
    </row>
    <row r="41" spans="1:5" x14ac:dyDescent="0.25">
      <c r="A41" s="2" t="str">
        <f>Data!A36</f>
        <v>Danville</v>
      </c>
      <c r="B41" s="4">
        <f>Data!I36</f>
        <v>11</v>
      </c>
      <c r="C41" s="4">
        <f>Data!J36</f>
        <v>5773</v>
      </c>
      <c r="D41" s="8">
        <f>Data!K36</f>
        <v>17.242486466305799</v>
      </c>
      <c r="E41" s="44" t="str">
        <f>Data!AV36</f>
        <v>Piedmont</v>
      </c>
    </row>
    <row r="42" spans="1:5" x14ac:dyDescent="0.25">
      <c r="A42" s="2" t="str">
        <f>Data!A37</f>
        <v>Dickenson</v>
      </c>
      <c r="B42" s="4">
        <f>Data!I37</f>
        <v>5</v>
      </c>
      <c r="C42" s="4">
        <f>Data!J37</f>
        <v>3817</v>
      </c>
      <c r="D42" s="8">
        <f>Data!K37</f>
        <v>25.080903490759798</v>
      </c>
      <c r="E42" s="44" t="str">
        <f>Data!AV37</f>
        <v>Western</v>
      </c>
    </row>
    <row r="43" spans="1:5" x14ac:dyDescent="0.25">
      <c r="A43" s="2" t="str">
        <f>Data!A38</f>
        <v>Dinwiddie</v>
      </c>
      <c r="B43" s="4">
        <f>Data!I38</f>
        <v>1</v>
      </c>
      <c r="C43" s="4">
        <f>Data!J38</f>
        <v>100</v>
      </c>
      <c r="D43" s="8">
        <f>Data!K38</f>
        <v>3.2854209445585201</v>
      </c>
      <c r="E43" s="44" t="str">
        <f>Data!AV38</f>
        <v>Eastern</v>
      </c>
    </row>
    <row r="44" spans="1:5" x14ac:dyDescent="0.25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5">
      <c r="A45" s="2" t="str">
        <f>Data!A40</f>
        <v>Essex</v>
      </c>
      <c r="B45" s="4">
        <f>Data!I40</f>
        <v>1</v>
      </c>
      <c r="C45" s="4">
        <f>Data!J40</f>
        <v>535</v>
      </c>
      <c r="D45" s="8">
        <f>Data!K40</f>
        <v>17.5770020533881</v>
      </c>
      <c r="E45" s="44" t="str">
        <f>Data!AV40</f>
        <v>Central</v>
      </c>
    </row>
    <row r="46" spans="1:5" x14ac:dyDescent="0.25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5">
      <c r="A47" s="2" t="str">
        <f>Data!A42</f>
        <v>Fairfax County</v>
      </c>
      <c r="B47" s="4">
        <f>Data!I42</f>
        <v>26</v>
      </c>
      <c r="C47" s="4">
        <f>Data!J42</f>
        <v>15697</v>
      </c>
      <c r="D47" s="8">
        <f>Data!K42</f>
        <v>19.835097141052</v>
      </c>
      <c r="E47" s="44" t="str">
        <f>Data!AV42</f>
        <v>Northern</v>
      </c>
    </row>
    <row r="48" spans="1:5" x14ac:dyDescent="0.25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5">
      <c r="A49" s="2" t="str">
        <f>Data!A44</f>
        <v>Fauquier</v>
      </c>
      <c r="B49" s="4">
        <f>Data!I44</f>
        <v>3</v>
      </c>
      <c r="C49" s="4">
        <f>Data!J44</f>
        <v>6747</v>
      </c>
      <c r="D49" s="8">
        <f>Data!K44</f>
        <v>73.889117043121104</v>
      </c>
      <c r="E49" s="44" t="str">
        <f>Data!AV44</f>
        <v>Northern</v>
      </c>
    </row>
    <row r="50" spans="1:5" x14ac:dyDescent="0.25">
      <c r="A50" s="2" t="str">
        <f>Data!A45</f>
        <v>Floyd</v>
      </c>
      <c r="B50" s="4">
        <f>Data!I45</f>
        <v>5</v>
      </c>
      <c r="C50" s="4">
        <f>Data!J45</f>
        <v>4468</v>
      </c>
      <c r="D50" s="8">
        <f>Data!K45</f>
        <v>29.3585215605749</v>
      </c>
      <c r="E50" s="44" t="str">
        <f>Data!AV45</f>
        <v>Western</v>
      </c>
    </row>
    <row r="51" spans="1:5" x14ac:dyDescent="0.25">
      <c r="A51" s="2" t="str">
        <f>Data!A46</f>
        <v>Fluvanna</v>
      </c>
      <c r="B51" s="4">
        <f>Data!I46</f>
        <v>0</v>
      </c>
      <c r="C51" s="4">
        <f>Data!J46</f>
        <v>0</v>
      </c>
      <c r="D51" s="8">
        <f>Data!K46</f>
        <v>0</v>
      </c>
      <c r="E51" s="44" t="str">
        <f>Data!AV46</f>
        <v>Central</v>
      </c>
    </row>
    <row r="52" spans="1:5" x14ac:dyDescent="0.25">
      <c r="A52" s="2" t="str">
        <f>Data!A47</f>
        <v>Franklin City</v>
      </c>
      <c r="B52" s="4">
        <f>Data!I47</f>
        <v>3</v>
      </c>
      <c r="C52" s="4">
        <f>Data!J47</f>
        <v>1528</v>
      </c>
      <c r="D52" s="8">
        <f>Data!K47</f>
        <v>16.733744010951401</v>
      </c>
      <c r="E52" s="44" t="str">
        <f>Data!AV47</f>
        <v>Eastern</v>
      </c>
    </row>
    <row r="53" spans="1:5" x14ac:dyDescent="0.25">
      <c r="A53" s="2" t="str">
        <f>Data!A48</f>
        <v>Franklin County</v>
      </c>
      <c r="B53" s="4">
        <f>Data!I48</f>
        <v>15</v>
      </c>
      <c r="C53" s="4">
        <f>Data!J48</f>
        <v>8246</v>
      </c>
      <c r="D53" s="8">
        <f>Data!K48</f>
        <v>18.061054072552999</v>
      </c>
      <c r="E53" s="44" t="str">
        <f>Data!AV48</f>
        <v>Piedmont</v>
      </c>
    </row>
    <row r="54" spans="1:5" x14ac:dyDescent="0.25">
      <c r="A54" s="2" t="str">
        <f>Data!A49</f>
        <v>Frederick</v>
      </c>
      <c r="B54" s="4">
        <f>Data!I49</f>
        <v>7</v>
      </c>
      <c r="C54" s="4">
        <f>Data!J49</f>
        <v>3154</v>
      </c>
      <c r="D54" s="8">
        <f>Data!K49</f>
        <v>14.8031680844823</v>
      </c>
      <c r="E54" s="44" t="str">
        <f>Data!AV49</f>
        <v>Northern</v>
      </c>
    </row>
    <row r="55" spans="1:5" x14ac:dyDescent="0.25">
      <c r="A55" s="2" t="str">
        <f>Data!A50</f>
        <v>Fredericksburg</v>
      </c>
      <c r="B55" s="4">
        <f>Data!I50</f>
        <v>10</v>
      </c>
      <c r="C55" s="4">
        <f>Data!J50</f>
        <v>3685</v>
      </c>
      <c r="D55" s="8">
        <f>Data!K50</f>
        <v>12.106776180698199</v>
      </c>
      <c r="E55" s="44" t="str">
        <f>Data!AV50</f>
        <v>Northern</v>
      </c>
    </row>
    <row r="56" spans="1:5" x14ac:dyDescent="0.25">
      <c r="A56" s="2" t="str">
        <f>Data!A51</f>
        <v>Galax</v>
      </c>
      <c r="B56" s="4">
        <f>Data!I51</f>
        <v>8</v>
      </c>
      <c r="C56" s="4">
        <f>Data!J51</f>
        <v>6185</v>
      </c>
      <c r="D56" s="8">
        <f>Data!K51</f>
        <v>25.400410677618101</v>
      </c>
      <c r="E56" s="44" t="str">
        <f>Data!AV51</f>
        <v>Western</v>
      </c>
    </row>
    <row r="57" spans="1:5" x14ac:dyDescent="0.25">
      <c r="A57" s="2" t="str">
        <f>Data!A52</f>
        <v>Giles</v>
      </c>
      <c r="B57" s="4">
        <f>Data!I52</f>
        <v>5</v>
      </c>
      <c r="C57" s="4">
        <f>Data!J52</f>
        <v>3955</v>
      </c>
      <c r="D57" s="8">
        <f>Data!K52</f>
        <v>25.987679671457901</v>
      </c>
      <c r="E57" s="44" t="str">
        <f>Data!AV52</f>
        <v>Western</v>
      </c>
    </row>
    <row r="58" spans="1:5" x14ac:dyDescent="0.25">
      <c r="A58" s="2" t="str">
        <f>Data!A53</f>
        <v>Gloucester</v>
      </c>
      <c r="B58" s="4">
        <f>Data!I53</f>
        <v>1</v>
      </c>
      <c r="C58" s="4">
        <f>Data!J53</f>
        <v>126</v>
      </c>
      <c r="D58" s="8">
        <f>Data!K53</f>
        <v>4.1396303901437399</v>
      </c>
      <c r="E58" s="44" t="str">
        <f>Data!AV53</f>
        <v>Eastern</v>
      </c>
    </row>
    <row r="59" spans="1:5" x14ac:dyDescent="0.25">
      <c r="A59" s="2" t="str">
        <f>Data!A54</f>
        <v>Goochland</v>
      </c>
      <c r="B59" s="4">
        <f>Data!I54</f>
        <v>1</v>
      </c>
      <c r="C59" s="4">
        <f>Data!J54</f>
        <v>240</v>
      </c>
      <c r="D59" s="8">
        <f>Data!K54</f>
        <v>7.8850102669404496</v>
      </c>
      <c r="E59" s="44" t="str">
        <f>Data!AV54</f>
        <v>Central</v>
      </c>
    </row>
    <row r="60" spans="1:5" x14ac:dyDescent="0.25">
      <c r="A60" s="2" t="str">
        <f>Data!A55</f>
        <v>Grayson</v>
      </c>
      <c r="B60" s="4">
        <f>Data!I55</f>
        <v>0</v>
      </c>
      <c r="C60" s="4">
        <f>Data!J55</f>
        <v>0</v>
      </c>
      <c r="D60" s="8">
        <f>Data!K55</f>
        <v>0</v>
      </c>
      <c r="E60" s="44" t="str">
        <f>Data!AV55</f>
        <v>Western</v>
      </c>
    </row>
    <row r="61" spans="1:5" x14ac:dyDescent="0.25">
      <c r="A61" s="2" t="str">
        <f>Data!A56</f>
        <v>Greene</v>
      </c>
      <c r="B61" s="4">
        <f>Data!I56</f>
        <v>1</v>
      </c>
      <c r="C61" s="4">
        <f>Data!J56</f>
        <v>910</v>
      </c>
      <c r="D61" s="8">
        <f>Data!K56</f>
        <v>29.897330595482501</v>
      </c>
      <c r="E61" s="44" t="str">
        <f>Data!AV56</f>
        <v>Northern</v>
      </c>
    </row>
    <row r="62" spans="1:5" x14ac:dyDescent="0.25">
      <c r="A62" s="2" t="str">
        <f>Data!A57</f>
        <v>Greensville</v>
      </c>
      <c r="B62" s="4">
        <f>Data!I57</f>
        <v>1</v>
      </c>
      <c r="C62" s="4">
        <f>Data!J57</f>
        <v>1239</v>
      </c>
      <c r="D62" s="8">
        <f>Data!K57</f>
        <v>40.7063655030801</v>
      </c>
      <c r="E62" s="44" t="str">
        <f>Data!AV57</f>
        <v>Eastern</v>
      </c>
    </row>
    <row r="63" spans="1:5" x14ac:dyDescent="0.25">
      <c r="A63" s="2" t="str">
        <f>Data!A58</f>
        <v>Halifax</v>
      </c>
      <c r="B63" s="4">
        <f>Data!I58</f>
        <v>4</v>
      </c>
      <c r="C63" s="4">
        <f>Data!J58</f>
        <v>3697</v>
      </c>
      <c r="D63" s="8">
        <f>Data!K58</f>
        <v>30.3655030800821</v>
      </c>
      <c r="E63" s="44" t="str">
        <f>Data!AV58</f>
        <v>Piedmont</v>
      </c>
    </row>
    <row r="64" spans="1:5" x14ac:dyDescent="0.25">
      <c r="A64" s="2" t="str">
        <f>Data!A59</f>
        <v>Hampton</v>
      </c>
      <c r="B64" s="4">
        <f>Data!I59</f>
        <v>1</v>
      </c>
      <c r="C64" s="4">
        <f>Data!J59</f>
        <v>142</v>
      </c>
      <c r="D64" s="8">
        <f>Data!K59</f>
        <v>4.6652977412730996</v>
      </c>
      <c r="E64" s="44" t="str">
        <f>Data!AV59</f>
        <v>Eastern</v>
      </c>
    </row>
    <row r="65" spans="1:5" x14ac:dyDescent="0.25">
      <c r="A65" s="2" t="str">
        <f>Data!A60</f>
        <v>Hanover</v>
      </c>
      <c r="B65" s="4">
        <f>Data!I60</f>
        <v>8</v>
      </c>
      <c r="C65" s="4">
        <f>Data!J60</f>
        <v>4765</v>
      </c>
      <c r="D65" s="8">
        <f>Data!K60</f>
        <v>19.568788501026699</v>
      </c>
      <c r="E65" s="44" t="str">
        <f>Data!AV60</f>
        <v>Central</v>
      </c>
    </row>
    <row r="66" spans="1:5" x14ac:dyDescent="0.25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5">
      <c r="A67" s="2" t="str">
        <f>Data!A62</f>
        <v>Henrico</v>
      </c>
      <c r="B67" s="4">
        <f>Data!I62</f>
        <v>12</v>
      </c>
      <c r="C67" s="4">
        <f>Data!J62</f>
        <v>9296</v>
      </c>
      <c r="D67" s="8">
        <f>Data!K62</f>
        <v>25.451060917180001</v>
      </c>
      <c r="E67" s="44" t="str">
        <f>Data!AV62</f>
        <v>Central</v>
      </c>
    </row>
    <row r="68" spans="1:5" x14ac:dyDescent="0.25">
      <c r="A68" s="2" t="str">
        <f>Data!A63</f>
        <v>Henry</v>
      </c>
      <c r="B68" s="4">
        <f>Data!I63</f>
        <v>24</v>
      </c>
      <c r="C68" s="4">
        <f>Data!J63</f>
        <v>11710</v>
      </c>
      <c r="D68" s="8">
        <f>Data!K63</f>
        <v>16.0301163586585</v>
      </c>
      <c r="E68" s="44" t="str">
        <f>Data!AV63</f>
        <v>Piedmont</v>
      </c>
    </row>
    <row r="69" spans="1:5" x14ac:dyDescent="0.25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5">
      <c r="A70" s="2" t="str">
        <f>Data!A65</f>
        <v>Hopewell</v>
      </c>
      <c r="B70" s="4">
        <f>Data!I65</f>
        <v>7</v>
      </c>
      <c r="C70" s="4">
        <f>Data!J65</f>
        <v>4230</v>
      </c>
      <c r="D70" s="8">
        <f>Data!K65</f>
        <v>19.853329422117898</v>
      </c>
      <c r="E70" s="44" t="str">
        <f>Data!AV65</f>
        <v>Central</v>
      </c>
    </row>
    <row r="71" spans="1:5" x14ac:dyDescent="0.25">
      <c r="A71" s="2" t="str">
        <f>Data!A66</f>
        <v>Isle Of Wight</v>
      </c>
      <c r="B71" s="4">
        <f>Data!I66</f>
        <v>1</v>
      </c>
      <c r="C71" s="4">
        <f>Data!J66</f>
        <v>1479</v>
      </c>
      <c r="D71" s="8">
        <f>Data!K66</f>
        <v>48.591375770020498</v>
      </c>
      <c r="E71" s="44" t="str">
        <f>Data!AV66</f>
        <v>Eastern</v>
      </c>
    </row>
    <row r="72" spans="1:5" x14ac:dyDescent="0.25">
      <c r="A72" s="2" t="str">
        <f>Data!A67</f>
        <v>James City</v>
      </c>
      <c r="B72" s="4">
        <f>Data!I67</f>
        <v>1</v>
      </c>
      <c r="C72" s="4">
        <f>Data!J67</f>
        <v>1785</v>
      </c>
      <c r="D72" s="8">
        <f>Data!K67</f>
        <v>58.644763860369601</v>
      </c>
      <c r="E72" s="44" t="str">
        <f>Data!AV67</f>
        <v>Eastern</v>
      </c>
    </row>
    <row r="73" spans="1:5" x14ac:dyDescent="0.25">
      <c r="A73" s="2" t="str">
        <f>Data!A68</f>
        <v>King And Queen</v>
      </c>
      <c r="B73" s="4">
        <f>Data!I68</f>
        <v>0</v>
      </c>
      <c r="C73" s="4">
        <f>Data!J68</f>
        <v>0</v>
      </c>
      <c r="D73" s="8">
        <f>Data!K68</f>
        <v>0</v>
      </c>
      <c r="E73" s="44" t="str">
        <f>Data!AV68</f>
        <v>Central</v>
      </c>
    </row>
    <row r="74" spans="1:5" x14ac:dyDescent="0.25">
      <c r="A74" s="2" t="str">
        <f>Data!A69</f>
        <v>King George</v>
      </c>
      <c r="B74" s="4">
        <f>Data!I69</f>
        <v>3</v>
      </c>
      <c r="C74" s="4">
        <f>Data!J69</f>
        <v>3073</v>
      </c>
      <c r="D74" s="8">
        <f>Data!K69</f>
        <v>33.653661875427801</v>
      </c>
      <c r="E74" s="44" t="str">
        <f>Data!AV69</f>
        <v>Northern</v>
      </c>
    </row>
    <row r="75" spans="1:5" x14ac:dyDescent="0.25">
      <c r="A75" s="2" t="str">
        <f>Data!A70</f>
        <v>King William</v>
      </c>
      <c r="B75" s="4">
        <f>Data!I70</f>
        <v>1</v>
      </c>
      <c r="C75" s="4">
        <f>Data!J70</f>
        <v>31</v>
      </c>
      <c r="D75" s="8">
        <f>Data!K70</f>
        <v>1.0184804928131399</v>
      </c>
      <c r="E75" s="44" t="str">
        <f>Data!AV70</f>
        <v>Central</v>
      </c>
    </row>
    <row r="76" spans="1:5" x14ac:dyDescent="0.25">
      <c r="A76" s="2" t="str">
        <f>Data!A71</f>
        <v>Lancaster</v>
      </c>
      <c r="B76" s="4">
        <f>Data!I71</f>
        <v>0</v>
      </c>
      <c r="C76" s="4">
        <f>Data!J71</f>
        <v>0</v>
      </c>
      <c r="D76" s="8">
        <f>Data!K71</f>
        <v>0</v>
      </c>
      <c r="E76" s="44" t="str">
        <f>Data!AV71</f>
        <v>Central</v>
      </c>
    </row>
    <row r="77" spans="1:5" x14ac:dyDescent="0.25">
      <c r="A77" s="2" t="str">
        <f>Data!A72</f>
        <v>Lee</v>
      </c>
      <c r="B77" s="4">
        <f>Data!I72</f>
        <v>10</v>
      </c>
      <c r="C77" s="4">
        <f>Data!J72</f>
        <v>5189</v>
      </c>
      <c r="D77" s="8">
        <f>Data!K72</f>
        <v>17.048049281314199</v>
      </c>
      <c r="E77" s="44" t="str">
        <f>Data!AV72</f>
        <v>Western</v>
      </c>
    </row>
    <row r="78" spans="1:5" x14ac:dyDescent="0.25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5">
      <c r="A79" s="2" t="str">
        <f>Data!A74</f>
        <v>Loudoun</v>
      </c>
      <c r="B79" s="4">
        <f>Data!I74</f>
        <v>5</v>
      </c>
      <c r="C79" s="4">
        <f>Data!J74</f>
        <v>1474</v>
      </c>
      <c r="D79" s="8">
        <f>Data!K74</f>
        <v>9.6854209445585209</v>
      </c>
      <c r="E79" s="44" t="str">
        <f>Data!AV74</f>
        <v>Northern</v>
      </c>
    </row>
    <row r="80" spans="1:5" x14ac:dyDescent="0.25">
      <c r="A80" s="2" t="str">
        <f>Data!A75</f>
        <v>Louisa</v>
      </c>
      <c r="B80" s="4">
        <f>Data!I75</f>
        <v>5</v>
      </c>
      <c r="C80" s="4">
        <f>Data!J75</f>
        <v>3067</v>
      </c>
      <c r="D80" s="8">
        <f>Data!K75</f>
        <v>20.152772073922002</v>
      </c>
      <c r="E80" s="44" t="str">
        <f>Data!AV75</f>
        <v>Northern</v>
      </c>
    </row>
    <row r="81" spans="1:5" x14ac:dyDescent="0.25">
      <c r="A81" s="2" t="str">
        <f>Data!A76</f>
        <v>Lunenburg</v>
      </c>
      <c r="B81" s="4">
        <f>Data!I76</f>
        <v>2</v>
      </c>
      <c r="C81" s="4">
        <f>Data!J76</f>
        <v>1665</v>
      </c>
      <c r="D81" s="8">
        <f>Data!K76</f>
        <v>27.351129363449701</v>
      </c>
      <c r="E81" s="44" t="str">
        <f>Data!AV76</f>
        <v>Central</v>
      </c>
    </row>
    <row r="82" spans="1:5" x14ac:dyDescent="0.25">
      <c r="A82" s="2" t="str">
        <f>Data!A77</f>
        <v>Lynchburg</v>
      </c>
      <c r="B82" s="4">
        <f>Data!I77</f>
        <v>18</v>
      </c>
      <c r="C82" s="4">
        <f>Data!J77</f>
        <v>13702</v>
      </c>
      <c r="D82" s="8">
        <f>Data!K77</f>
        <v>25.0093543235227</v>
      </c>
      <c r="E82" s="44" t="str">
        <f>Data!AV77</f>
        <v>Piedmont</v>
      </c>
    </row>
    <row r="83" spans="1:5" x14ac:dyDescent="0.25">
      <c r="A83" s="2" t="str">
        <f>Data!A78</f>
        <v>Madison</v>
      </c>
      <c r="B83" s="4">
        <f>Data!I78</f>
        <v>2</v>
      </c>
      <c r="C83" s="4">
        <f>Data!J78</f>
        <v>1175</v>
      </c>
      <c r="D83" s="8">
        <f>Data!K78</f>
        <v>19.3018480492813</v>
      </c>
      <c r="E83" s="44" t="str">
        <f>Data!AV78</f>
        <v>Northern</v>
      </c>
    </row>
    <row r="84" spans="1:5" x14ac:dyDescent="0.25">
      <c r="A84" s="2" t="str">
        <f>Data!A79</f>
        <v>Manassas</v>
      </c>
      <c r="B84" s="4">
        <f>Data!I79</f>
        <v>2</v>
      </c>
      <c r="C84" s="4">
        <f>Data!J79</f>
        <v>951</v>
      </c>
      <c r="D84" s="8">
        <f>Data!K79</f>
        <v>15.6221765913758</v>
      </c>
      <c r="E84" s="44" t="str">
        <f>Data!AV79</f>
        <v>Northern</v>
      </c>
    </row>
    <row r="85" spans="1:5" x14ac:dyDescent="0.25">
      <c r="A85" s="2" t="str">
        <f>Data!A80</f>
        <v>Manassas Park</v>
      </c>
      <c r="B85" s="4">
        <f>Data!I80</f>
        <v>2</v>
      </c>
      <c r="C85" s="4">
        <f>Data!J80</f>
        <v>552</v>
      </c>
      <c r="D85" s="8">
        <f>Data!K80</f>
        <v>9.0677618069815207</v>
      </c>
      <c r="E85" s="44" t="str">
        <f>Data!AV80</f>
        <v>Northern</v>
      </c>
    </row>
    <row r="86" spans="1:5" x14ac:dyDescent="0.25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5">
      <c r="A87" s="2" t="str">
        <f>Data!A82</f>
        <v>Mathews</v>
      </c>
      <c r="B87" s="4">
        <f>Data!I82</f>
        <v>0</v>
      </c>
      <c r="C87" s="4">
        <f>Data!J82</f>
        <v>0</v>
      </c>
      <c r="D87" s="8">
        <f>Data!K82</f>
        <v>0</v>
      </c>
      <c r="E87" s="44" t="str">
        <f>Data!AV82</f>
        <v>Eastern</v>
      </c>
    </row>
    <row r="88" spans="1:5" x14ac:dyDescent="0.25">
      <c r="A88" s="2" t="str">
        <f>Data!A83</f>
        <v>Mecklenburg</v>
      </c>
      <c r="B88" s="4">
        <f>Data!I83</f>
        <v>3</v>
      </c>
      <c r="C88" s="4">
        <f>Data!J83</f>
        <v>348</v>
      </c>
      <c r="D88" s="8">
        <f>Data!K83</f>
        <v>3.81108829568789</v>
      </c>
      <c r="E88" s="44" t="str">
        <f>Data!AV83</f>
        <v>Piedmont</v>
      </c>
    </row>
    <row r="89" spans="1:5" x14ac:dyDescent="0.25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5">
      <c r="A90" s="2" t="str">
        <f>Data!A85</f>
        <v>Montgomery</v>
      </c>
      <c r="B90" s="4">
        <f>Data!I85</f>
        <v>4</v>
      </c>
      <c r="C90" s="4">
        <f>Data!J85</f>
        <v>2821</v>
      </c>
      <c r="D90" s="8">
        <f>Data!K85</f>
        <v>23.170431211499</v>
      </c>
      <c r="E90" s="44" t="str">
        <f>Data!AV85</f>
        <v>Western</v>
      </c>
    </row>
    <row r="91" spans="1:5" x14ac:dyDescent="0.25">
      <c r="A91" s="2" t="str">
        <f>Data!A86</f>
        <v>Nelson</v>
      </c>
      <c r="B91" s="4">
        <f>Data!I86</f>
        <v>2</v>
      </c>
      <c r="C91" s="4">
        <f>Data!J86</f>
        <v>1638</v>
      </c>
      <c r="D91" s="8">
        <f>Data!K86</f>
        <v>26.9075975359343</v>
      </c>
      <c r="E91" s="44" t="str">
        <f>Data!AV86</f>
        <v>Piedmont</v>
      </c>
    </row>
    <row r="92" spans="1:5" x14ac:dyDescent="0.25">
      <c r="A92" s="2" t="str">
        <f>Data!A87</f>
        <v>New Kent</v>
      </c>
      <c r="B92" s="4">
        <f>Data!I87</f>
        <v>0</v>
      </c>
      <c r="C92" s="4">
        <f>Data!J87</f>
        <v>0</v>
      </c>
      <c r="D92" s="8">
        <f>Data!K87</f>
        <v>0</v>
      </c>
      <c r="E92" s="44" t="str">
        <f>Data!AV87</f>
        <v>Central</v>
      </c>
    </row>
    <row r="93" spans="1:5" x14ac:dyDescent="0.25">
      <c r="A93" s="2" t="str">
        <f>Data!A88</f>
        <v>Newport News</v>
      </c>
      <c r="B93" s="4">
        <f>Data!I88</f>
        <v>13</v>
      </c>
      <c r="C93" s="4">
        <f>Data!J88</f>
        <v>9734</v>
      </c>
      <c r="D93" s="8">
        <f>Data!K88</f>
        <v>24.600221134102</v>
      </c>
      <c r="E93" s="44" t="str">
        <f>Data!AV88</f>
        <v>Eastern</v>
      </c>
    </row>
    <row r="94" spans="1:5" x14ac:dyDescent="0.25">
      <c r="A94" s="2" t="str">
        <f>Data!A89</f>
        <v>Norfolk</v>
      </c>
      <c r="B94" s="4">
        <f>Data!I89</f>
        <v>21</v>
      </c>
      <c r="C94" s="4">
        <f>Data!J89</f>
        <v>8893</v>
      </c>
      <c r="D94" s="8">
        <f>Data!K89</f>
        <v>13.9129754571233</v>
      </c>
      <c r="E94" s="44" t="str">
        <f>Data!AV89</f>
        <v>Eastern</v>
      </c>
    </row>
    <row r="95" spans="1:5" x14ac:dyDescent="0.25">
      <c r="A95" s="2" t="str">
        <f>Data!A90</f>
        <v>Northampton</v>
      </c>
      <c r="B95" s="4">
        <f>Data!I90</f>
        <v>0</v>
      </c>
      <c r="C95" s="4">
        <f>Data!J90</f>
        <v>0</v>
      </c>
      <c r="D95" s="8">
        <f>Data!K90</f>
        <v>0</v>
      </c>
      <c r="E95" s="44" t="str">
        <f>Data!AV90</f>
        <v>Eastern</v>
      </c>
    </row>
    <row r="96" spans="1:5" x14ac:dyDescent="0.25">
      <c r="A96" s="2" t="str">
        <f>Data!A91</f>
        <v>Northumberland</v>
      </c>
      <c r="B96" s="4">
        <f>Data!I91</f>
        <v>1</v>
      </c>
      <c r="C96" s="4">
        <f>Data!J91</f>
        <v>76</v>
      </c>
      <c r="D96" s="8">
        <f>Data!K91</f>
        <v>2.4969199178644801</v>
      </c>
      <c r="E96" s="44" t="str">
        <f>Data!AV91</f>
        <v>Central</v>
      </c>
    </row>
    <row r="97" spans="1:5" x14ac:dyDescent="0.25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5">
      <c r="A98" s="2" t="str">
        <f>Data!A93</f>
        <v>Nottoway</v>
      </c>
      <c r="B98" s="4">
        <f>Data!I93</f>
        <v>1</v>
      </c>
      <c r="C98" s="4">
        <f>Data!J93</f>
        <v>1288</v>
      </c>
      <c r="D98" s="8">
        <f>Data!K93</f>
        <v>42.316221765913802</v>
      </c>
      <c r="E98" s="44" t="str">
        <f>Data!AV93</f>
        <v>Central</v>
      </c>
    </row>
    <row r="99" spans="1:5" x14ac:dyDescent="0.25">
      <c r="A99" s="2" t="str">
        <f>Data!A94</f>
        <v>Orange</v>
      </c>
      <c r="B99" s="4">
        <f>Data!I94</f>
        <v>8</v>
      </c>
      <c r="C99" s="4">
        <f>Data!J94</f>
        <v>5427</v>
      </c>
      <c r="D99" s="8">
        <f>Data!K94</f>
        <v>22.287474332648902</v>
      </c>
      <c r="E99" s="44" t="str">
        <f>Data!AV94</f>
        <v>Northern</v>
      </c>
    </row>
    <row r="100" spans="1:5" x14ac:dyDescent="0.25">
      <c r="A100" s="2" t="str">
        <f>Data!A95</f>
        <v>Page</v>
      </c>
      <c r="B100" s="4">
        <f>Data!I95</f>
        <v>5</v>
      </c>
      <c r="C100" s="4">
        <f>Data!J95</f>
        <v>2444</v>
      </c>
      <c r="D100" s="8">
        <f>Data!K95</f>
        <v>16.059137577002101</v>
      </c>
      <c r="E100" s="44" t="str">
        <f>Data!AV95</f>
        <v>Northern</v>
      </c>
    </row>
    <row r="101" spans="1:5" x14ac:dyDescent="0.25">
      <c r="A101" s="2" t="str">
        <f>Data!A96</f>
        <v>Patrick</v>
      </c>
      <c r="B101" s="4">
        <f>Data!I96</f>
        <v>10</v>
      </c>
      <c r="C101" s="4">
        <f>Data!J96</f>
        <v>4669</v>
      </c>
      <c r="D101" s="8">
        <f>Data!K96</f>
        <v>15.3396303901437</v>
      </c>
      <c r="E101" s="44" t="str">
        <f>Data!AV96</f>
        <v>Western</v>
      </c>
    </row>
    <row r="102" spans="1:5" x14ac:dyDescent="0.25">
      <c r="A102" s="2" t="str">
        <f>Data!A97</f>
        <v>Petersburg</v>
      </c>
      <c r="B102" s="4">
        <f>Data!I97</f>
        <v>5</v>
      </c>
      <c r="C102" s="4">
        <f>Data!J97</f>
        <v>1915</v>
      </c>
      <c r="D102" s="8">
        <f>Data!K97</f>
        <v>12.583162217659099</v>
      </c>
      <c r="E102" s="44" t="str">
        <f>Data!AV97</f>
        <v>Central</v>
      </c>
    </row>
    <row r="103" spans="1:5" x14ac:dyDescent="0.25">
      <c r="A103" s="2" t="str">
        <f>Data!A98</f>
        <v>Pittsylvania</v>
      </c>
      <c r="B103" s="4">
        <f>Data!I98</f>
        <v>10</v>
      </c>
      <c r="C103" s="4">
        <f>Data!J98</f>
        <v>4657</v>
      </c>
      <c r="D103" s="8">
        <f>Data!K98</f>
        <v>15.300205338809</v>
      </c>
      <c r="E103" s="44" t="str">
        <f>Data!AV98</f>
        <v>Piedmont</v>
      </c>
    </row>
    <row r="104" spans="1:5" x14ac:dyDescent="0.25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5">
      <c r="A105" s="2" t="str">
        <f>Data!A100</f>
        <v>Portsmouth</v>
      </c>
      <c r="B105" s="4">
        <f>Data!I100</f>
        <v>6</v>
      </c>
      <c r="C105" s="4">
        <f>Data!J100</f>
        <v>4022</v>
      </c>
      <c r="D105" s="8">
        <f>Data!K100</f>
        <v>22.023271731690599</v>
      </c>
      <c r="E105" s="44" t="str">
        <f>Data!AV100</f>
        <v>Eastern</v>
      </c>
    </row>
    <row r="106" spans="1:5" x14ac:dyDescent="0.25">
      <c r="A106" s="2" t="str">
        <f>Data!A101</f>
        <v>Powhatan</v>
      </c>
      <c r="B106" s="4">
        <f>Data!I101</f>
        <v>1</v>
      </c>
      <c r="C106" s="4">
        <f>Data!J101</f>
        <v>471</v>
      </c>
      <c r="D106" s="8">
        <f>Data!K101</f>
        <v>15.4743326488706</v>
      </c>
      <c r="E106" s="44" t="str">
        <f>Data!AV101</f>
        <v>Central</v>
      </c>
    </row>
    <row r="107" spans="1:5" x14ac:dyDescent="0.25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5">
      <c r="A108" s="2" t="str">
        <f>Data!A103</f>
        <v>Prince George</v>
      </c>
      <c r="B108" s="4">
        <f>Data!I103</f>
        <v>1</v>
      </c>
      <c r="C108" s="4">
        <f>Data!J103</f>
        <v>1906</v>
      </c>
      <c r="D108" s="8">
        <f>Data!K103</f>
        <v>62.620123203285402</v>
      </c>
      <c r="E108" s="44" t="str">
        <f>Data!AV103</f>
        <v>Eastern</v>
      </c>
    </row>
    <row r="109" spans="1:5" x14ac:dyDescent="0.25">
      <c r="A109" s="2" t="str">
        <f>Data!A104</f>
        <v>Prince William</v>
      </c>
      <c r="B109" s="4">
        <f>Data!I104</f>
        <v>19</v>
      </c>
      <c r="C109" s="4">
        <f>Data!J104</f>
        <v>12372</v>
      </c>
      <c r="D109" s="8">
        <f>Data!K104</f>
        <v>21.393277855830501</v>
      </c>
      <c r="E109" s="44" t="str">
        <f>Data!AV104</f>
        <v>Northern</v>
      </c>
    </row>
    <row r="110" spans="1:5" x14ac:dyDescent="0.25">
      <c r="A110" s="2" t="str">
        <f>Data!A105</f>
        <v>Pulaski</v>
      </c>
      <c r="B110" s="4">
        <f>Data!I105</f>
        <v>5</v>
      </c>
      <c r="C110" s="4">
        <f>Data!J105</f>
        <v>2149</v>
      </c>
      <c r="D110" s="8">
        <f>Data!K105</f>
        <v>14.120739219712499</v>
      </c>
      <c r="E110" s="44" t="str">
        <f>Data!AV105</f>
        <v>Western</v>
      </c>
    </row>
    <row r="111" spans="1:5" x14ac:dyDescent="0.25">
      <c r="A111" s="2" t="str">
        <f>Data!A106</f>
        <v>Radford</v>
      </c>
      <c r="B111" s="4">
        <f>Data!I106</f>
        <v>3</v>
      </c>
      <c r="C111" s="4">
        <f>Data!J106</f>
        <v>1931</v>
      </c>
      <c r="D111" s="8">
        <f>Data!K106</f>
        <v>21.147159479808298</v>
      </c>
      <c r="E111" s="44" t="str">
        <f>Data!AV106</f>
        <v>Western</v>
      </c>
    </row>
    <row r="112" spans="1:5" x14ac:dyDescent="0.25">
      <c r="A112" s="2" t="str">
        <f>Data!A107</f>
        <v>Rappahannock</v>
      </c>
      <c r="B112" s="4">
        <f>Data!I107</f>
        <v>0</v>
      </c>
      <c r="C112" s="4">
        <f>Data!J107</f>
        <v>0</v>
      </c>
      <c r="D112" s="8">
        <f>Data!K107</f>
        <v>0</v>
      </c>
      <c r="E112" s="44" t="str">
        <f>Data!AV107</f>
        <v>Northern</v>
      </c>
    </row>
    <row r="113" spans="1:5" x14ac:dyDescent="0.25">
      <c r="A113" s="2" t="str">
        <f>Data!A108</f>
        <v>Richmond City</v>
      </c>
      <c r="B113" s="4">
        <f>Data!I108</f>
        <v>42</v>
      </c>
      <c r="C113" s="4">
        <f>Data!J108</f>
        <v>35643</v>
      </c>
      <c r="D113" s="8">
        <f>Data!K108</f>
        <v>27.881490173071299</v>
      </c>
      <c r="E113" s="44" t="str">
        <f>Data!AV108</f>
        <v>Central</v>
      </c>
    </row>
    <row r="114" spans="1:5" x14ac:dyDescent="0.25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5">
      <c r="A115" s="2" t="str">
        <f>Data!A110</f>
        <v>Roanoke City</v>
      </c>
      <c r="B115" s="4">
        <f>Data!I110</f>
        <v>24</v>
      </c>
      <c r="C115" s="4">
        <f>Data!J110</f>
        <v>17066</v>
      </c>
      <c r="D115" s="8">
        <f>Data!K110</f>
        <v>23.362080766598201</v>
      </c>
      <c r="E115" s="44" t="str">
        <f>Data!AV110</f>
        <v>Piedmont</v>
      </c>
    </row>
    <row r="116" spans="1:5" x14ac:dyDescent="0.25">
      <c r="A116" s="2" t="str">
        <f>Data!A111</f>
        <v>Roanoke County</v>
      </c>
      <c r="B116" s="4">
        <f>Data!I111</f>
        <v>21</v>
      </c>
      <c r="C116" s="4">
        <f>Data!J111</f>
        <v>11471</v>
      </c>
      <c r="D116" s="8">
        <f>Data!K111</f>
        <v>17.946220788109901</v>
      </c>
      <c r="E116" s="44" t="str">
        <f>Data!AV111</f>
        <v>Piedmont</v>
      </c>
    </row>
    <row r="117" spans="1:5" x14ac:dyDescent="0.25">
      <c r="A117" s="2" t="str">
        <f>Data!A112</f>
        <v>Rockbridge</v>
      </c>
      <c r="B117" s="4">
        <f>Data!I112</f>
        <v>7</v>
      </c>
      <c r="C117" s="4">
        <f>Data!J112</f>
        <v>6987</v>
      </c>
      <c r="D117" s="8">
        <f>Data!K112</f>
        <v>32.793194485186298</v>
      </c>
      <c r="E117" s="44" t="str">
        <f>Data!AV112</f>
        <v>Piedmont</v>
      </c>
    </row>
    <row r="118" spans="1:5" x14ac:dyDescent="0.25">
      <c r="A118" s="2" t="str">
        <f>Data!A113</f>
        <v>Rockingham</v>
      </c>
      <c r="B118" s="4">
        <f>Data!I113</f>
        <v>31</v>
      </c>
      <c r="C118" s="4">
        <f>Data!J113</f>
        <v>29773</v>
      </c>
      <c r="D118" s="8">
        <f>Data!K113</f>
        <v>31.553818639464801</v>
      </c>
      <c r="E118" s="44" t="str">
        <f>Data!AV113</f>
        <v>Northern</v>
      </c>
    </row>
    <row r="119" spans="1:5" x14ac:dyDescent="0.25">
      <c r="A119" s="2" t="str">
        <f>Data!A114</f>
        <v>Russell</v>
      </c>
      <c r="B119" s="4">
        <f>Data!I114</f>
        <v>6</v>
      </c>
      <c r="C119" s="4">
        <f>Data!J114</f>
        <v>6096</v>
      </c>
      <c r="D119" s="8">
        <f>Data!K114</f>
        <v>33.379876796714598</v>
      </c>
      <c r="E119" s="44" t="str">
        <f>Data!AV114</f>
        <v>Western</v>
      </c>
    </row>
    <row r="120" spans="1:5" x14ac:dyDescent="0.25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5">
      <c r="A121" s="2" t="str">
        <f>Data!A116</f>
        <v>Scott</v>
      </c>
      <c r="B121" s="4">
        <f>Data!I116</f>
        <v>3</v>
      </c>
      <c r="C121" s="4">
        <f>Data!J116</f>
        <v>1452</v>
      </c>
      <c r="D121" s="8">
        <f>Data!K116</f>
        <v>15.901437371663199</v>
      </c>
      <c r="E121" s="44" t="str">
        <f>Data!AV116</f>
        <v>Western</v>
      </c>
    </row>
    <row r="122" spans="1:5" x14ac:dyDescent="0.25">
      <c r="A122" s="2" t="str">
        <f>Data!A117</f>
        <v>Shenandoah</v>
      </c>
      <c r="B122" s="4">
        <f>Data!I117</f>
        <v>5</v>
      </c>
      <c r="C122" s="4">
        <f>Data!J117</f>
        <v>3144</v>
      </c>
      <c r="D122" s="8">
        <f>Data!K117</f>
        <v>20.658726899384</v>
      </c>
      <c r="E122" s="44" t="str">
        <f>Data!AV117</f>
        <v>Northern</v>
      </c>
    </row>
    <row r="123" spans="1:5" x14ac:dyDescent="0.25">
      <c r="A123" s="2" t="str">
        <f>Data!A118</f>
        <v>Smyth</v>
      </c>
      <c r="B123" s="4">
        <f>Data!I118</f>
        <v>6</v>
      </c>
      <c r="C123" s="4">
        <f>Data!J118</f>
        <v>6789</v>
      </c>
      <c r="D123" s="8">
        <f>Data!K118</f>
        <v>37.174537987679699</v>
      </c>
      <c r="E123" s="44" t="str">
        <f>Data!AV118</f>
        <v>Western</v>
      </c>
    </row>
    <row r="124" spans="1:5" x14ac:dyDescent="0.25">
      <c r="A124" s="2" t="str">
        <f>Data!A119</f>
        <v>Southampton</v>
      </c>
      <c r="B124" s="4">
        <f>Data!I119</f>
        <v>1</v>
      </c>
      <c r="C124" s="4">
        <f>Data!J119</f>
        <v>182</v>
      </c>
      <c r="D124" s="8">
        <f>Data!K119</f>
        <v>5.9794661190965099</v>
      </c>
      <c r="E124" s="44" t="str">
        <f>Data!AV119</f>
        <v>Eastern</v>
      </c>
    </row>
    <row r="125" spans="1:5" x14ac:dyDescent="0.25">
      <c r="A125" s="2" t="str">
        <f>Data!A120</f>
        <v>Spotsylvania</v>
      </c>
      <c r="B125" s="4">
        <f>Data!I120</f>
        <v>13</v>
      </c>
      <c r="C125" s="4">
        <f>Data!J120</f>
        <v>9081</v>
      </c>
      <c r="D125" s="8">
        <f>Data!K120</f>
        <v>22.949928921181499</v>
      </c>
      <c r="E125" s="44" t="str">
        <f>Data!AV120</f>
        <v>Northern</v>
      </c>
    </row>
    <row r="126" spans="1:5" x14ac:dyDescent="0.25">
      <c r="A126" s="2" t="str">
        <f>Data!A121</f>
        <v>Stafford</v>
      </c>
      <c r="B126" s="4">
        <f>Data!I121</f>
        <v>4</v>
      </c>
      <c r="C126" s="4">
        <f>Data!J121</f>
        <v>5192</v>
      </c>
      <c r="D126" s="8">
        <f>Data!K121</f>
        <v>42.644763860369601</v>
      </c>
      <c r="E126" s="44" t="str">
        <f>Data!AV121</f>
        <v>Northern</v>
      </c>
    </row>
    <row r="127" spans="1:5" x14ac:dyDescent="0.25">
      <c r="A127" s="2" t="str">
        <f>Data!A122</f>
        <v>Staunton</v>
      </c>
      <c r="B127" s="4">
        <f>Data!I122</f>
        <v>30</v>
      </c>
      <c r="C127" s="4">
        <f>Data!J122</f>
        <v>26818</v>
      </c>
      <c r="D127" s="8">
        <f>Data!K122</f>
        <v>29.369472963723499</v>
      </c>
      <c r="E127" s="44" t="str">
        <f>Data!AV122</f>
        <v>Piedmont</v>
      </c>
    </row>
    <row r="128" spans="1:5" x14ac:dyDescent="0.25">
      <c r="A128" s="2" t="str">
        <f>Data!A123</f>
        <v>Suffolk</v>
      </c>
      <c r="B128" s="4">
        <f>Data!I123</f>
        <v>6</v>
      </c>
      <c r="C128" s="4">
        <f>Data!J123</f>
        <v>1559</v>
      </c>
      <c r="D128" s="8">
        <f>Data!K123</f>
        <v>8.5366187542778906</v>
      </c>
      <c r="E128" s="44" t="str">
        <f>Data!AV123</f>
        <v>Eastern</v>
      </c>
    </row>
    <row r="129" spans="1:5" x14ac:dyDescent="0.25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5">
      <c r="A130" s="2" t="str">
        <f>Data!A125</f>
        <v>Sussex</v>
      </c>
      <c r="B130" s="4">
        <f>Data!I125</f>
        <v>2</v>
      </c>
      <c r="C130" s="4">
        <f>Data!J125</f>
        <v>1857</v>
      </c>
      <c r="D130" s="8">
        <f>Data!K125</f>
        <v>30.5051334702259</v>
      </c>
      <c r="E130" s="44" t="str">
        <f>Data!AV125</f>
        <v>Eastern</v>
      </c>
    </row>
    <row r="131" spans="1:5" x14ac:dyDescent="0.25">
      <c r="A131" s="2" t="str">
        <f>Data!A126</f>
        <v>Tazewell</v>
      </c>
      <c r="B131" s="4">
        <f>Data!I126</f>
        <v>9</v>
      </c>
      <c r="C131" s="4">
        <f>Data!J126</f>
        <v>8557</v>
      </c>
      <c r="D131" s="8">
        <f>Data!K126</f>
        <v>31.237052247319198</v>
      </c>
      <c r="E131" s="44" t="str">
        <f>Data!AV126</f>
        <v>Western</v>
      </c>
    </row>
    <row r="132" spans="1:5" x14ac:dyDescent="0.25">
      <c r="A132" s="2" t="str">
        <f>Data!A127</f>
        <v>Virginia Beach</v>
      </c>
      <c r="B132" s="4">
        <f>Data!I127</f>
        <v>17</v>
      </c>
      <c r="C132" s="4">
        <f>Data!J127</f>
        <v>16361</v>
      </c>
      <c r="D132" s="8">
        <f>Data!K127</f>
        <v>31.619277690542301</v>
      </c>
      <c r="E132" s="44" t="str">
        <f>Data!AV127</f>
        <v>Eastern</v>
      </c>
    </row>
    <row r="133" spans="1:5" x14ac:dyDescent="0.25">
      <c r="A133" s="2" t="str">
        <f>Data!A128</f>
        <v>Warren</v>
      </c>
      <c r="B133" s="4">
        <f>Data!I128</f>
        <v>5</v>
      </c>
      <c r="C133" s="4">
        <f>Data!J128</f>
        <v>5053</v>
      </c>
      <c r="D133" s="8">
        <f>Data!K128</f>
        <v>33.202464065708398</v>
      </c>
      <c r="E133" s="44" t="str">
        <f>Data!AV128</f>
        <v>Northern</v>
      </c>
    </row>
    <row r="134" spans="1:5" x14ac:dyDescent="0.25">
      <c r="A134" s="2" t="str">
        <f>Data!A129</f>
        <v>Washington</v>
      </c>
      <c r="B134" s="4">
        <f>Data!I129</f>
        <v>19</v>
      </c>
      <c r="C134" s="4">
        <f>Data!J129</f>
        <v>13315</v>
      </c>
      <c r="D134" s="8">
        <f>Data!K129</f>
        <v>23.023884145682501</v>
      </c>
      <c r="E134" s="44" t="str">
        <f>Data!AV129</f>
        <v>Western</v>
      </c>
    </row>
    <row r="135" spans="1:5" x14ac:dyDescent="0.25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5">
      <c r="A136" s="2" t="str">
        <f>Data!A131</f>
        <v>Westmoreland</v>
      </c>
      <c r="B136" s="4">
        <f>Data!I131</f>
        <v>1</v>
      </c>
      <c r="C136" s="4">
        <f>Data!J131</f>
        <v>1380</v>
      </c>
      <c r="D136" s="8">
        <f>Data!K131</f>
        <v>45.338809034907598</v>
      </c>
      <c r="E136" s="44" t="str">
        <f>Data!AV131</f>
        <v>Central</v>
      </c>
    </row>
    <row r="137" spans="1:5" x14ac:dyDescent="0.25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5">
      <c r="A138" s="2" t="str">
        <f>Data!A133</f>
        <v>Winchester</v>
      </c>
      <c r="B138" s="4">
        <f>Data!I133</f>
        <v>3</v>
      </c>
      <c r="C138" s="4">
        <f>Data!J133</f>
        <v>1758</v>
      </c>
      <c r="D138" s="8">
        <f>Data!K133</f>
        <v>19.2525667351129</v>
      </c>
      <c r="E138" s="44" t="str">
        <f>Data!AV133</f>
        <v>Northern</v>
      </c>
    </row>
    <row r="139" spans="1:5" x14ac:dyDescent="0.25">
      <c r="A139" s="2" t="str">
        <f>Data!A134</f>
        <v>Wise</v>
      </c>
      <c r="B139" s="4">
        <f>Data!I134</f>
        <v>1</v>
      </c>
      <c r="C139" s="4">
        <f>Data!J134</f>
        <v>346</v>
      </c>
      <c r="D139" s="8">
        <f>Data!K134</f>
        <v>11.3675564681725</v>
      </c>
      <c r="E139" s="44" t="str">
        <f>Data!AV134</f>
        <v>Western</v>
      </c>
    </row>
    <row r="140" spans="1:5" x14ac:dyDescent="0.25">
      <c r="A140" s="2" t="str">
        <f>Data!A135</f>
        <v>Wythe</v>
      </c>
      <c r="B140" s="4">
        <f>Data!I135</f>
        <v>3</v>
      </c>
      <c r="C140" s="4">
        <f>Data!J135</f>
        <v>528</v>
      </c>
      <c r="D140" s="8">
        <f>Data!K135</f>
        <v>5.7823408624230002</v>
      </c>
      <c r="E140" s="44" t="str">
        <f>Data!AV135</f>
        <v>Western</v>
      </c>
    </row>
    <row r="141" spans="1:5" ht="13.8" thickBot="1" x14ac:dyDescent="0.3">
      <c r="A141" s="16" t="str">
        <f>Data!A136</f>
        <v>York</v>
      </c>
      <c r="B141" s="17">
        <f>Data!I136</f>
        <v>3</v>
      </c>
      <c r="C141" s="17">
        <f>Data!J136</f>
        <v>1962</v>
      </c>
      <c r="D141" s="25">
        <f>Data!K136</f>
        <v>21.4866529774127</v>
      </c>
      <c r="E141" s="44" t="str">
        <f>Data!AV136</f>
        <v>Eastern</v>
      </c>
    </row>
    <row r="142" spans="1:5" ht="13.8" thickBot="1" x14ac:dyDescent="0.3">
      <c r="A142" s="19" t="s">
        <v>162</v>
      </c>
      <c r="B142" s="20">
        <f>SUM(B7:B141)</f>
        <v>714</v>
      </c>
      <c r="C142" s="20">
        <f>SUM(C7:C141)</f>
        <v>507813</v>
      </c>
      <c r="D142" s="26">
        <f>C142/B142/30.4375</f>
        <v>23.366659189343089</v>
      </c>
      <c r="E142" s="9"/>
    </row>
    <row r="143" spans="1:5" x14ac:dyDescent="0.25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activeCell="A6" sqref="A6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6.77734375" style="2" customWidth="1"/>
    <col min="4" max="6" width="8" style="2" customWidth="1"/>
    <col min="7" max="9" width="8.21875" style="2" customWidth="1"/>
    <col min="10" max="10" width="11.44140625" style="35" customWidth="1"/>
    <col min="11" max="11" width="11.44140625" style="2" customWidth="1"/>
    <col min="12" max="14" width="7.77734375" style="2" customWidth="1"/>
    <col min="15" max="15" width="8.44140625" style="2" customWidth="1"/>
    <col min="16" max="17" width="7.21875" style="2" customWidth="1"/>
    <col min="18" max="18" width="9.44140625" style="2" customWidth="1"/>
    <col min="19" max="19" width="9.21875" style="2"/>
    <col min="20" max="20" width="10.21875" style="2" customWidth="1"/>
    <col min="21" max="16384" width="9.21875" style="2"/>
  </cols>
  <sheetData>
    <row r="1" spans="1:21" ht="17.399999999999999" x14ac:dyDescent="0.3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6" x14ac:dyDescent="0.3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3.8" x14ac:dyDescent="0.25">
      <c r="A3" s="96" t="str">
        <f>"Date Range From: " &amp; TEXT(Time!A2,"mm/dd/yyyy") &amp; " To: " &amp; TEXT(Time!B2,"mm/dd/yyyy")</f>
        <v>Date Range From: 12/01/2022 To: 11/30/2023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5">
      <c r="A4" s="97" t="str">
        <f>"Data Is As Of: " &amp; TEXT(Time!E2,"mm/dd/yyyy")</f>
        <v>Data Is As Of: 01/01/2024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8" thickBot="1" x14ac:dyDescent="0.3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3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5">
      <c r="A7" s="10" t="str">
        <f>Data!A2</f>
        <v>Accomack</v>
      </c>
      <c r="B7" s="11">
        <f>Data!B2</f>
        <v>14</v>
      </c>
      <c r="C7" s="11">
        <f>Data!R2</f>
        <v>8</v>
      </c>
      <c r="D7" s="11">
        <f>Data!M2</f>
        <v>5</v>
      </c>
      <c r="E7" s="13">
        <f>IF(C7=0,0,D7/C7)</f>
        <v>0.625</v>
      </c>
      <c r="F7" s="11">
        <f>Data!N2</f>
        <v>1</v>
      </c>
      <c r="G7" s="13">
        <f>IF(C7=0,0,F7/C7)</f>
        <v>0.125</v>
      </c>
      <c r="H7" s="11">
        <f>Data!Z2</f>
        <v>0</v>
      </c>
      <c r="I7" s="13">
        <f>IF(C7=0,0,H7/C7)</f>
        <v>0</v>
      </c>
      <c r="J7" s="30">
        <f>H7+F7+D7</f>
        <v>6</v>
      </c>
      <c r="K7" s="13">
        <f>IF(C7=0,0,J7/C7)</f>
        <v>0.75</v>
      </c>
      <c r="L7" s="11">
        <f>Data!O2</f>
        <v>0</v>
      </c>
      <c r="M7" s="13">
        <f>IF(C7=0,0,L7/C7)</f>
        <v>0</v>
      </c>
      <c r="N7" s="11">
        <f>Data!P2</f>
        <v>2</v>
      </c>
      <c r="O7" s="13">
        <f>IF(C7=0,0,N7/C7)</f>
        <v>0.25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5">
      <c r="A8" s="2" t="str">
        <f>Data!A3</f>
        <v>Albemarle</v>
      </c>
      <c r="B8" s="4">
        <f>Data!B3</f>
        <v>94</v>
      </c>
      <c r="C8" s="4">
        <f>Data!R3</f>
        <v>33</v>
      </c>
      <c r="D8" s="4">
        <f>Data!M3</f>
        <v>20</v>
      </c>
      <c r="E8" s="5">
        <f t="shared" ref="E8:E71" si="1">IF(C8=0,0,D8/C8)</f>
        <v>0.60606060606060608</v>
      </c>
      <c r="F8" s="4">
        <f>Data!N3</f>
        <v>8</v>
      </c>
      <c r="G8" s="5">
        <f t="shared" ref="G8:G71" si="2">IF(C8=0,0,F8/C8)</f>
        <v>0.24242424242424243</v>
      </c>
      <c r="H8" s="11">
        <f>Data!Z3</f>
        <v>1</v>
      </c>
      <c r="I8" s="13">
        <f t="shared" ref="I8:I71" si="3">IF(C8=0,0,H8/C8)</f>
        <v>3.0303030303030304E-2</v>
      </c>
      <c r="J8" s="30">
        <f t="shared" ref="J8:J71" si="4">H8+F8+D8</f>
        <v>29</v>
      </c>
      <c r="K8" s="13">
        <f t="shared" ref="K8:K71" si="5">IF(C8=0,0,J8/C8)</f>
        <v>0.87878787878787878</v>
      </c>
      <c r="L8" s="4">
        <f>Data!O3</f>
        <v>0</v>
      </c>
      <c r="M8" s="5">
        <f t="shared" ref="M8:M71" si="6">IF(C8=0,0,L8/C8)</f>
        <v>0</v>
      </c>
      <c r="N8" s="4">
        <f>Data!P3</f>
        <v>4</v>
      </c>
      <c r="O8" s="5">
        <f t="shared" ref="O8:O71" si="7">IF(C8=0,0,N8/C8)</f>
        <v>0.12121212121212122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5">
      <c r="A9" s="2" t="str">
        <f>Data!A4</f>
        <v>Alexandria</v>
      </c>
      <c r="B9" s="4">
        <f>Data!B4</f>
        <v>86</v>
      </c>
      <c r="C9" s="4">
        <f>Data!R4</f>
        <v>34</v>
      </c>
      <c r="D9" s="4">
        <f>Data!M4</f>
        <v>1</v>
      </c>
      <c r="E9" s="5">
        <f t="shared" si="1"/>
        <v>2.9411764705882353E-2</v>
      </c>
      <c r="F9" s="4">
        <f>Data!N4</f>
        <v>17</v>
      </c>
      <c r="G9" s="5">
        <f t="shared" si="2"/>
        <v>0.5</v>
      </c>
      <c r="H9" s="11">
        <f>Data!Z4</f>
        <v>9</v>
      </c>
      <c r="I9" s="13">
        <f t="shared" si="3"/>
        <v>0.26470588235294118</v>
      </c>
      <c r="J9" s="30">
        <f t="shared" si="4"/>
        <v>27</v>
      </c>
      <c r="K9" s="13">
        <f t="shared" si="5"/>
        <v>0.79411764705882348</v>
      </c>
      <c r="L9" s="4">
        <f>Data!O4</f>
        <v>0</v>
      </c>
      <c r="M9" s="5">
        <f t="shared" si="6"/>
        <v>0</v>
      </c>
      <c r="N9" s="4">
        <f>Data!P4</f>
        <v>7</v>
      </c>
      <c r="O9" s="5">
        <f t="shared" si="7"/>
        <v>0.20588235294117646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5">
      <c r="A10" s="2" t="str">
        <f>Data!A5</f>
        <v>Alleghany</v>
      </c>
      <c r="B10" s="4">
        <f>Data!B5</f>
        <v>14</v>
      </c>
      <c r="C10" s="4">
        <f>Data!R5</f>
        <v>15</v>
      </c>
      <c r="D10" s="4">
        <f>Data!M5</f>
        <v>8</v>
      </c>
      <c r="E10" s="5">
        <f t="shared" si="1"/>
        <v>0.53333333333333333</v>
      </c>
      <c r="F10" s="4">
        <f>Data!N5</f>
        <v>0</v>
      </c>
      <c r="G10" s="5">
        <f t="shared" si="2"/>
        <v>0</v>
      </c>
      <c r="H10" s="11">
        <f>Data!Z5</f>
        <v>3</v>
      </c>
      <c r="I10" s="13">
        <f t="shared" si="3"/>
        <v>0.2</v>
      </c>
      <c r="J10" s="30">
        <f t="shared" si="4"/>
        <v>11</v>
      </c>
      <c r="K10" s="13">
        <f t="shared" si="5"/>
        <v>0.73333333333333328</v>
      </c>
      <c r="L10" s="4">
        <f>Data!O5</f>
        <v>0</v>
      </c>
      <c r="M10" s="5">
        <f t="shared" si="6"/>
        <v>0</v>
      </c>
      <c r="N10" s="4">
        <f>Data!P5</f>
        <v>3</v>
      </c>
      <c r="O10" s="5">
        <f t="shared" si="7"/>
        <v>0.2</v>
      </c>
      <c r="P10" s="11">
        <f>Data!X5</f>
        <v>0</v>
      </c>
      <c r="Q10" s="13">
        <f t="shared" si="8"/>
        <v>0</v>
      </c>
      <c r="R10" s="11">
        <f>Data!AA5</f>
        <v>1</v>
      </c>
      <c r="S10" s="13">
        <f t="shared" si="0"/>
        <v>6.6666666666666666E-2</v>
      </c>
      <c r="T10" s="44" t="str">
        <f>Data!AV5</f>
        <v>Piedmont</v>
      </c>
    </row>
    <row r="11" spans="1:21" x14ac:dyDescent="0.25">
      <c r="A11" s="2" t="str">
        <f>Data!A6</f>
        <v>Amelia</v>
      </c>
      <c r="B11" s="4">
        <f>Data!B6</f>
        <v>6</v>
      </c>
      <c r="C11" s="4">
        <f>Data!R6</f>
        <v>0</v>
      </c>
      <c r="D11" s="4">
        <f>Data!M6</f>
        <v>0</v>
      </c>
      <c r="E11" s="5">
        <f t="shared" si="1"/>
        <v>0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0</v>
      </c>
      <c r="K11" s="13">
        <f t="shared" si="5"/>
        <v>0</v>
      </c>
      <c r="L11" s="4">
        <f>Data!O6</f>
        <v>0</v>
      </c>
      <c r="M11" s="5">
        <f t="shared" si="6"/>
        <v>0</v>
      </c>
      <c r="N11" s="4">
        <f>Data!P6</f>
        <v>0</v>
      </c>
      <c r="O11" s="5">
        <f t="shared" si="7"/>
        <v>0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5">
      <c r="A12" s="2" t="str">
        <f>Data!A7</f>
        <v>Amherst</v>
      </c>
      <c r="B12" s="4">
        <f>Data!B7</f>
        <v>26</v>
      </c>
      <c r="C12" s="4">
        <f>Data!R7</f>
        <v>5</v>
      </c>
      <c r="D12" s="4">
        <f>Data!M7</f>
        <v>2</v>
      </c>
      <c r="E12" s="5">
        <f t="shared" si="1"/>
        <v>0.4</v>
      </c>
      <c r="F12" s="4">
        <f>Data!N7</f>
        <v>0</v>
      </c>
      <c r="G12" s="5">
        <f t="shared" si="2"/>
        <v>0</v>
      </c>
      <c r="H12" s="11">
        <f>Data!Z7</f>
        <v>2</v>
      </c>
      <c r="I12" s="13">
        <f t="shared" si="3"/>
        <v>0.4</v>
      </c>
      <c r="J12" s="30">
        <f t="shared" si="4"/>
        <v>4</v>
      </c>
      <c r="K12" s="13">
        <f t="shared" si="5"/>
        <v>0.8</v>
      </c>
      <c r="L12" s="4">
        <f>Data!O7</f>
        <v>0</v>
      </c>
      <c r="M12" s="5">
        <f t="shared" si="6"/>
        <v>0</v>
      </c>
      <c r="N12" s="4">
        <f>Data!P7</f>
        <v>1</v>
      </c>
      <c r="O12" s="5">
        <f t="shared" si="7"/>
        <v>0.2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5">
      <c r="A13" s="2" t="str">
        <f>Data!A8</f>
        <v>Appomattox</v>
      </c>
      <c r="B13" s="4">
        <f>Data!B8</f>
        <v>20</v>
      </c>
      <c r="C13" s="4">
        <f>Data!R8</f>
        <v>9</v>
      </c>
      <c r="D13" s="4">
        <f>Data!M8</f>
        <v>2</v>
      </c>
      <c r="E13" s="5">
        <f t="shared" si="1"/>
        <v>0.22222222222222221</v>
      </c>
      <c r="F13" s="4">
        <f>Data!N8</f>
        <v>3</v>
      </c>
      <c r="G13" s="5">
        <f t="shared" si="2"/>
        <v>0.33333333333333331</v>
      </c>
      <c r="H13" s="11">
        <f>Data!Z8</f>
        <v>2</v>
      </c>
      <c r="I13" s="13">
        <f t="shared" si="3"/>
        <v>0.22222222222222221</v>
      </c>
      <c r="J13" s="30">
        <f t="shared" si="4"/>
        <v>7</v>
      </c>
      <c r="K13" s="13">
        <f t="shared" si="5"/>
        <v>0.77777777777777779</v>
      </c>
      <c r="L13" s="4">
        <f>Data!O8</f>
        <v>0</v>
      </c>
      <c r="M13" s="5">
        <f t="shared" si="6"/>
        <v>0</v>
      </c>
      <c r="N13" s="4">
        <f>Data!P8</f>
        <v>2</v>
      </c>
      <c r="O13" s="5">
        <f t="shared" si="7"/>
        <v>0.22222222222222221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5">
      <c r="A14" s="2" t="str">
        <f>Data!A9</f>
        <v>Arlington</v>
      </c>
      <c r="B14" s="4">
        <f>Data!B9</f>
        <v>73</v>
      </c>
      <c r="C14" s="4">
        <f>Data!R9</f>
        <v>24</v>
      </c>
      <c r="D14" s="4">
        <f>Data!M9</f>
        <v>10</v>
      </c>
      <c r="E14" s="5">
        <f t="shared" si="1"/>
        <v>0.41666666666666669</v>
      </c>
      <c r="F14" s="4">
        <f>Data!N9</f>
        <v>5</v>
      </c>
      <c r="G14" s="5">
        <f t="shared" si="2"/>
        <v>0.20833333333333334</v>
      </c>
      <c r="H14" s="11">
        <f>Data!Z9</f>
        <v>2</v>
      </c>
      <c r="I14" s="13">
        <f t="shared" si="3"/>
        <v>8.3333333333333329E-2</v>
      </c>
      <c r="J14" s="30">
        <f t="shared" si="4"/>
        <v>17</v>
      </c>
      <c r="K14" s="13">
        <f t="shared" si="5"/>
        <v>0.70833333333333337</v>
      </c>
      <c r="L14" s="4">
        <f>Data!O9</f>
        <v>0</v>
      </c>
      <c r="M14" s="5">
        <f t="shared" si="6"/>
        <v>0</v>
      </c>
      <c r="N14" s="4">
        <f>Data!P9</f>
        <v>7</v>
      </c>
      <c r="O14" s="5">
        <f t="shared" si="7"/>
        <v>0.29166666666666669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5">
      <c r="A15" s="2" t="str">
        <f>Data!A10</f>
        <v>Augusta</v>
      </c>
      <c r="B15" s="4">
        <f>Data!B10</f>
        <v>0</v>
      </c>
      <c r="C15" s="4">
        <f>Data!R10</f>
        <v>6</v>
      </c>
      <c r="D15" s="4">
        <f>Data!M10</f>
        <v>5</v>
      </c>
      <c r="E15" s="5">
        <f t="shared" si="1"/>
        <v>0.83333333333333337</v>
      </c>
      <c r="F15" s="4">
        <f>Data!N10</f>
        <v>0</v>
      </c>
      <c r="G15" s="5">
        <f t="shared" si="2"/>
        <v>0</v>
      </c>
      <c r="H15" s="11">
        <f>Data!Z10</f>
        <v>1</v>
      </c>
      <c r="I15" s="13">
        <f t="shared" si="3"/>
        <v>0.16666666666666666</v>
      </c>
      <c r="J15" s="30">
        <f t="shared" si="4"/>
        <v>6</v>
      </c>
      <c r="K15" s="13">
        <f t="shared" si="5"/>
        <v>1</v>
      </c>
      <c r="L15" s="4">
        <f>Data!O10</f>
        <v>0</v>
      </c>
      <c r="M15" s="5">
        <f t="shared" si="6"/>
        <v>0</v>
      </c>
      <c r="N15" s="4">
        <f>Data!P10</f>
        <v>0</v>
      </c>
      <c r="O15" s="5">
        <f t="shared" si="7"/>
        <v>0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5">
      <c r="A16" s="2" t="str">
        <f>Data!A11</f>
        <v>Bath</v>
      </c>
      <c r="B16" s="4">
        <f>Data!B11</f>
        <v>0</v>
      </c>
      <c r="C16" s="4">
        <f>Data!R11</f>
        <v>0</v>
      </c>
      <c r="D16" s="4">
        <f>Data!M11</f>
        <v>0</v>
      </c>
      <c r="E16" s="5">
        <f t="shared" si="1"/>
        <v>0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0</v>
      </c>
      <c r="K16" s="13">
        <f t="shared" si="5"/>
        <v>0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5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5">
      <c r="A18" s="2" t="str">
        <f>Data!A13</f>
        <v>Bedford County</v>
      </c>
      <c r="B18" s="4">
        <f>Data!B13</f>
        <v>76</v>
      </c>
      <c r="C18" s="4">
        <f>Data!R13</f>
        <v>40</v>
      </c>
      <c r="D18" s="4">
        <f>Data!M13</f>
        <v>13</v>
      </c>
      <c r="E18" s="5">
        <f t="shared" si="1"/>
        <v>0.32500000000000001</v>
      </c>
      <c r="F18" s="4">
        <f>Data!N13</f>
        <v>6</v>
      </c>
      <c r="G18" s="5">
        <f t="shared" si="2"/>
        <v>0.15</v>
      </c>
      <c r="H18" s="11">
        <f>Data!Z13</f>
        <v>8</v>
      </c>
      <c r="I18" s="13">
        <f t="shared" si="3"/>
        <v>0.2</v>
      </c>
      <c r="J18" s="30">
        <f t="shared" si="4"/>
        <v>27</v>
      </c>
      <c r="K18" s="13">
        <f t="shared" si="5"/>
        <v>0.67500000000000004</v>
      </c>
      <c r="L18" s="4">
        <f>Data!O13</f>
        <v>0</v>
      </c>
      <c r="M18" s="5">
        <f t="shared" si="6"/>
        <v>0</v>
      </c>
      <c r="N18" s="4">
        <f>Data!P13</f>
        <v>13</v>
      </c>
      <c r="O18" s="5">
        <f t="shared" si="7"/>
        <v>0.32500000000000001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5">
      <c r="A19" s="2" t="str">
        <f>Data!A14</f>
        <v>Bland</v>
      </c>
      <c r="B19" s="4">
        <f>Data!B14</f>
        <v>5</v>
      </c>
      <c r="C19" s="4">
        <f>Data!R14</f>
        <v>3</v>
      </c>
      <c r="D19" s="4">
        <f>Data!M14</f>
        <v>0</v>
      </c>
      <c r="E19" s="5">
        <f t="shared" si="1"/>
        <v>0</v>
      </c>
      <c r="F19" s="4">
        <f>Data!N14</f>
        <v>2</v>
      </c>
      <c r="G19" s="5">
        <f t="shared" si="2"/>
        <v>0.66666666666666663</v>
      </c>
      <c r="H19" s="11">
        <f>Data!Z14</f>
        <v>0</v>
      </c>
      <c r="I19" s="13">
        <f t="shared" si="3"/>
        <v>0</v>
      </c>
      <c r="J19" s="30">
        <f t="shared" si="4"/>
        <v>2</v>
      </c>
      <c r="K19" s="13">
        <f t="shared" si="5"/>
        <v>0.66666666666666663</v>
      </c>
      <c r="L19" s="4">
        <f>Data!O14</f>
        <v>0</v>
      </c>
      <c r="M19" s="5">
        <f t="shared" si="6"/>
        <v>0</v>
      </c>
      <c r="N19" s="4">
        <f>Data!P14</f>
        <v>1</v>
      </c>
      <c r="O19" s="5">
        <f t="shared" si="7"/>
        <v>0.33333333333333331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5">
      <c r="A20" s="2" t="str">
        <f>Data!A15</f>
        <v>Botetourt</v>
      </c>
      <c r="B20" s="4">
        <f>Data!B15</f>
        <v>8</v>
      </c>
      <c r="C20" s="4">
        <f>Data!R15</f>
        <v>6</v>
      </c>
      <c r="D20" s="4">
        <f>Data!M15</f>
        <v>2</v>
      </c>
      <c r="E20" s="5">
        <f t="shared" si="1"/>
        <v>0.33333333333333331</v>
      </c>
      <c r="F20" s="4">
        <f>Data!N15</f>
        <v>4</v>
      </c>
      <c r="G20" s="5">
        <f t="shared" si="2"/>
        <v>0.66666666666666663</v>
      </c>
      <c r="H20" s="11">
        <f>Data!Z15</f>
        <v>0</v>
      </c>
      <c r="I20" s="13">
        <f t="shared" si="3"/>
        <v>0</v>
      </c>
      <c r="J20" s="30">
        <f t="shared" si="4"/>
        <v>6</v>
      </c>
      <c r="K20" s="13">
        <f t="shared" si="5"/>
        <v>1</v>
      </c>
      <c r="L20" s="4">
        <f>Data!O15</f>
        <v>0</v>
      </c>
      <c r="M20" s="5">
        <f t="shared" si="6"/>
        <v>0</v>
      </c>
      <c r="N20" s="4">
        <f>Data!P15</f>
        <v>0</v>
      </c>
      <c r="O20" s="5">
        <f t="shared" si="7"/>
        <v>0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5">
      <c r="A21" s="2" t="str">
        <f>Data!A16</f>
        <v>Bristol</v>
      </c>
      <c r="B21" s="4">
        <f>Data!B16</f>
        <v>42</v>
      </c>
      <c r="C21" s="4">
        <f>Data!R16</f>
        <v>18</v>
      </c>
      <c r="D21" s="4">
        <f>Data!M16</f>
        <v>1</v>
      </c>
      <c r="E21" s="5">
        <f t="shared" si="1"/>
        <v>5.5555555555555552E-2</v>
      </c>
      <c r="F21" s="4">
        <f>Data!N16</f>
        <v>7</v>
      </c>
      <c r="G21" s="5">
        <f t="shared" si="2"/>
        <v>0.3888888888888889</v>
      </c>
      <c r="H21" s="11">
        <f>Data!Z16</f>
        <v>3</v>
      </c>
      <c r="I21" s="13">
        <f t="shared" si="3"/>
        <v>0.16666666666666666</v>
      </c>
      <c r="J21" s="30">
        <f t="shared" si="4"/>
        <v>11</v>
      </c>
      <c r="K21" s="13">
        <f t="shared" si="5"/>
        <v>0.61111111111111116</v>
      </c>
      <c r="L21" s="4">
        <f>Data!O16</f>
        <v>1</v>
      </c>
      <c r="M21" s="5">
        <f t="shared" si="6"/>
        <v>5.5555555555555552E-2</v>
      </c>
      <c r="N21" s="4">
        <f>Data!P16</f>
        <v>5</v>
      </c>
      <c r="O21" s="5">
        <f t="shared" si="7"/>
        <v>0.27777777777777779</v>
      </c>
      <c r="P21" s="11">
        <f>Data!X16</f>
        <v>1</v>
      </c>
      <c r="Q21" s="13">
        <f t="shared" si="8"/>
        <v>5.5555555555555552E-2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5">
      <c r="A22" s="2" t="str">
        <f>Data!A17</f>
        <v>Brunswick</v>
      </c>
      <c r="B22" s="4">
        <f>Data!B17</f>
        <v>7</v>
      </c>
      <c r="C22" s="4">
        <f>Data!R17</f>
        <v>6</v>
      </c>
      <c r="D22" s="4">
        <f>Data!M17</f>
        <v>1</v>
      </c>
      <c r="E22" s="5">
        <f t="shared" si="1"/>
        <v>0.16666666666666666</v>
      </c>
      <c r="F22" s="4">
        <f>Data!N17</f>
        <v>2</v>
      </c>
      <c r="G22" s="5">
        <f t="shared" si="2"/>
        <v>0.33333333333333331</v>
      </c>
      <c r="H22" s="11">
        <f>Data!Z17</f>
        <v>2</v>
      </c>
      <c r="I22" s="13">
        <f t="shared" si="3"/>
        <v>0.33333333333333331</v>
      </c>
      <c r="J22" s="30">
        <f t="shared" si="4"/>
        <v>5</v>
      </c>
      <c r="K22" s="13">
        <f t="shared" si="5"/>
        <v>0.83333333333333337</v>
      </c>
      <c r="L22" s="4">
        <f>Data!O17</f>
        <v>0</v>
      </c>
      <c r="M22" s="5">
        <f t="shared" si="6"/>
        <v>0</v>
      </c>
      <c r="N22" s="4">
        <f>Data!P17</f>
        <v>1</v>
      </c>
      <c r="O22" s="5">
        <f t="shared" si="7"/>
        <v>0.16666666666666666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5">
      <c r="A23" s="2" t="str">
        <f>Data!A18</f>
        <v>Buchanan</v>
      </c>
      <c r="B23" s="4">
        <f>Data!B18</f>
        <v>75</v>
      </c>
      <c r="C23" s="4">
        <f>Data!R18</f>
        <v>37</v>
      </c>
      <c r="D23" s="4">
        <f>Data!M18</f>
        <v>14</v>
      </c>
      <c r="E23" s="5">
        <f t="shared" si="1"/>
        <v>0.3783783783783784</v>
      </c>
      <c r="F23" s="4">
        <f>Data!N18</f>
        <v>11</v>
      </c>
      <c r="G23" s="5">
        <f t="shared" si="2"/>
        <v>0.29729729729729731</v>
      </c>
      <c r="H23" s="11">
        <f>Data!Z18</f>
        <v>6</v>
      </c>
      <c r="I23" s="13">
        <f t="shared" si="3"/>
        <v>0.16216216216216217</v>
      </c>
      <c r="J23" s="30">
        <f t="shared" si="4"/>
        <v>31</v>
      </c>
      <c r="K23" s="13">
        <f t="shared" si="5"/>
        <v>0.83783783783783783</v>
      </c>
      <c r="L23" s="4">
        <f>Data!O18</f>
        <v>1</v>
      </c>
      <c r="M23" s="5">
        <f t="shared" si="6"/>
        <v>2.7027027027027029E-2</v>
      </c>
      <c r="N23" s="4">
        <f>Data!P18</f>
        <v>5</v>
      </c>
      <c r="O23" s="5">
        <f t="shared" si="7"/>
        <v>0.13513513513513514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5">
      <c r="A24" s="2" t="str">
        <f>Data!A19</f>
        <v>Buckingham</v>
      </c>
      <c r="B24" s="4">
        <f>Data!B19</f>
        <v>7</v>
      </c>
      <c r="C24" s="4">
        <f>Data!R19</f>
        <v>2</v>
      </c>
      <c r="D24" s="4">
        <f>Data!M19</f>
        <v>0</v>
      </c>
      <c r="E24" s="5">
        <f t="shared" si="1"/>
        <v>0</v>
      </c>
      <c r="F24" s="4">
        <f>Data!N19</f>
        <v>0</v>
      </c>
      <c r="G24" s="5">
        <f t="shared" si="2"/>
        <v>0</v>
      </c>
      <c r="H24" s="11">
        <f>Data!Z19</f>
        <v>1</v>
      </c>
      <c r="I24" s="13">
        <f t="shared" si="3"/>
        <v>0.5</v>
      </c>
      <c r="J24" s="30">
        <f t="shared" si="4"/>
        <v>1</v>
      </c>
      <c r="K24" s="13">
        <f t="shared" si="5"/>
        <v>0.5</v>
      </c>
      <c r="L24" s="4">
        <f>Data!O19</f>
        <v>0</v>
      </c>
      <c r="M24" s="5">
        <f t="shared" si="6"/>
        <v>0</v>
      </c>
      <c r="N24" s="4">
        <f>Data!P19</f>
        <v>1</v>
      </c>
      <c r="O24" s="5">
        <f t="shared" si="7"/>
        <v>0.5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5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5">
      <c r="A26" s="2" t="str">
        <f>Data!A21</f>
        <v>Campbell</v>
      </c>
      <c r="B26" s="4">
        <f>Data!B21</f>
        <v>46</v>
      </c>
      <c r="C26" s="4">
        <f>Data!R21</f>
        <v>22</v>
      </c>
      <c r="D26" s="4">
        <f>Data!M21</f>
        <v>5</v>
      </c>
      <c r="E26" s="5">
        <f t="shared" si="1"/>
        <v>0.22727272727272727</v>
      </c>
      <c r="F26" s="4">
        <f>Data!N21</f>
        <v>12</v>
      </c>
      <c r="G26" s="5">
        <f t="shared" si="2"/>
        <v>0.54545454545454541</v>
      </c>
      <c r="H26" s="11">
        <f>Data!Z21</f>
        <v>2</v>
      </c>
      <c r="I26" s="13">
        <f t="shared" si="3"/>
        <v>9.0909090909090912E-2</v>
      </c>
      <c r="J26" s="30">
        <f t="shared" si="4"/>
        <v>19</v>
      </c>
      <c r="K26" s="13">
        <f t="shared" si="5"/>
        <v>0.86363636363636365</v>
      </c>
      <c r="L26" s="4">
        <f>Data!O21</f>
        <v>0</v>
      </c>
      <c r="M26" s="5">
        <f t="shared" si="6"/>
        <v>0</v>
      </c>
      <c r="N26" s="4">
        <f>Data!P21</f>
        <v>2</v>
      </c>
      <c r="O26" s="5">
        <f t="shared" si="7"/>
        <v>9.0909090909090912E-2</v>
      </c>
      <c r="P26" s="11">
        <f>Data!X21</f>
        <v>1</v>
      </c>
      <c r="Q26" s="13">
        <f t="shared" si="8"/>
        <v>4.5454545454545456E-2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5">
      <c r="A27" s="2" t="str">
        <f>Data!A22</f>
        <v>Caroline</v>
      </c>
      <c r="B27" s="4">
        <f>Data!B22</f>
        <v>7</v>
      </c>
      <c r="C27" s="4">
        <f>Data!R22</f>
        <v>6</v>
      </c>
      <c r="D27" s="4">
        <f>Data!M22</f>
        <v>5</v>
      </c>
      <c r="E27" s="5">
        <f t="shared" si="1"/>
        <v>0.83333333333333337</v>
      </c>
      <c r="F27" s="4">
        <f>Data!N22</f>
        <v>0</v>
      </c>
      <c r="G27" s="5">
        <f t="shared" si="2"/>
        <v>0</v>
      </c>
      <c r="H27" s="11">
        <f>Data!Z22</f>
        <v>0</v>
      </c>
      <c r="I27" s="13">
        <f t="shared" si="3"/>
        <v>0</v>
      </c>
      <c r="J27" s="30">
        <f t="shared" si="4"/>
        <v>5</v>
      </c>
      <c r="K27" s="13">
        <f t="shared" si="5"/>
        <v>0.83333333333333337</v>
      </c>
      <c r="L27" s="4">
        <f>Data!O22</f>
        <v>0</v>
      </c>
      <c r="M27" s="5">
        <f t="shared" si="6"/>
        <v>0</v>
      </c>
      <c r="N27" s="4">
        <f>Data!P22</f>
        <v>1</v>
      </c>
      <c r="O27" s="5">
        <f t="shared" si="7"/>
        <v>0.16666666666666666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5">
      <c r="A28" s="2" t="str">
        <f>Data!A23</f>
        <v>Carroll</v>
      </c>
      <c r="B28" s="4">
        <f>Data!B23</f>
        <v>41</v>
      </c>
      <c r="C28" s="4">
        <f>Data!R23</f>
        <v>35</v>
      </c>
      <c r="D28" s="4">
        <f>Data!M23</f>
        <v>6</v>
      </c>
      <c r="E28" s="5">
        <f t="shared" si="1"/>
        <v>0.17142857142857143</v>
      </c>
      <c r="F28" s="4">
        <f>Data!N23</f>
        <v>18</v>
      </c>
      <c r="G28" s="5">
        <f t="shared" si="2"/>
        <v>0.51428571428571423</v>
      </c>
      <c r="H28" s="11">
        <f>Data!Z23</f>
        <v>1</v>
      </c>
      <c r="I28" s="13">
        <f t="shared" si="3"/>
        <v>2.8571428571428571E-2</v>
      </c>
      <c r="J28" s="30">
        <f t="shared" si="4"/>
        <v>25</v>
      </c>
      <c r="K28" s="13">
        <f t="shared" si="5"/>
        <v>0.7142857142857143</v>
      </c>
      <c r="L28" s="4">
        <f>Data!O23</f>
        <v>1</v>
      </c>
      <c r="M28" s="5">
        <f t="shared" si="6"/>
        <v>2.8571428571428571E-2</v>
      </c>
      <c r="N28" s="4">
        <f>Data!P23</f>
        <v>8</v>
      </c>
      <c r="O28" s="5">
        <f t="shared" si="7"/>
        <v>0.22857142857142856</v>
      </c>
      <c r="P28" s="11">
        <f>Data!X23</f>
        <v>0</v>
      </c>
      <c r="Q28" s="13">
        <f t="shared" si="8"/>
        <v>0</v>
      </c>
      <c r="R28" s="11">
        <f>Data!AA23</f>
        <v>1</v>
      </c>
      <c r="S28" s="13">
        <f t="shared" si="0"/>
        <v>2.8571428571428571E-2</v>
      </c>
      <c r="T28" s="44" t="str">
        <f>Data!AV23</f>
        <v>Western</v>
      </c>
    </row>
    <row r="29" spans="1:20" x14ac:dyDescent="0.25">
      <c r="A29" s="2" t="str">
        <f>Data!A24</f>
        <v>Charles City</v>
      </c>
      <c r="B29" s="4">
        <f>Data!B24</f>
        <v>0</v>
      </c>
      <c r="C29" s="4">
        <f>Data!R24</f>
        <v>2</v>
      </c>
      <c r="D29" s="4">
        <f>Data!M24</f>
        <v>0</v>
      </c>
      <c r="E29" s="5">
        <f t="shared" si="1"/>
        <v>0</v>
      </c>
      <c r="F29" s="4">
        <f>Data!N24</f>
        <v>2</v>
      </c>
      <c r="G29" s="5">
        <f t="shared" si="2"/>
        <v>1</v>
      </c>
      <c r="H29" s="11">
        <f>Data!Z24</f>
        <v>0</v>
      </c>
      <c r="I29" s="13">
        <f t="shared" si="3"/>
        <v>0</v>
      </c>
      <c r="J29" s="30">
        <f t="shared" si="4"/>
        <v>2</v>
      </c>
      <c r="K29" s="13">
        <f t="shared" si="5"/>
        <v>1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5">
      <c r="A30" s="2" t="str">
        <f>Data!A25</f>
        <v>Charlotte</v>
      </c>
      <c r="B30" s="4">
        <f>Data!B25</f>
        <v>8</v>
      </c>
      <c r="C30" s="4">
        <f>Data!R25</f>
        <v>5</v>
      </c>
      <c r="D30" s="4">
        <f>Data!M25</f>
        <v>0</v>
      </c>
      <c r="E30" s="5">
        <f t="shared" si="1"/>
        <v>0</v>
      </c>
      <c r="F30" s="4">
        <f>Data!N25</f>
        <v>3</v>
      </c>
      <c r="G30" s="5">
        <f t="shared" si="2"/>
        <v>0.6</v>
      </c>
      <c r="H30" s="11">
        <f>Data!Z25</f>
        <v>1</v>
      </c>
      <c r="I30" s="13">
        <f t="shared" si="3"/>
        <v>0.2</v>
      </c>
      <c r="J30" s="30">
        <f t="shared" si="4"/>
        <v>4</v>
      </c>
      <c r="K30" s="13">
        <f t="shared" si="5"/>
        <v>0.8</v>
      </c>
      <c r="L30" s="4">
        <f>Data!O25</f>
        <v>0</v>
      </c>
      <c r="M30" s="5">
        <f t="shared" si="6"/>
        <v>0</v>
      </c>
      <c r="N30" s="4">
        <f>Data!P25</f>
        <v>1</v>
      </c>
      <c r="O30" s="5">
        <f t="shared" si="7"/>
        <v>0.2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5">
      <c r="A31" s="2" t="str">
        <f>Data!A26</f>
        <v>Charlottesville</v>
      </c>
      <c r="B31" s="4">
        <f>Data!B26</f>
        <v>52</v>
      </c>
      <c r="C31" s="4">
        <f>Data!R26</f>
        <v>20</v>
      </c>
      <c r="D31" s="4">
        <f>Data!M26</f>
        <v>8</v>
      </c>
      <c r="E31" s="5">
        <f t="shared" si="1"/>
        <v>0.4</v>
      </c>
      <c r="F31" s="4">
        <f>Data!N26</f>
        <v>6</v>
      </c>
      <c r="G31" s="5">
        <f t="shared" si="2"/>
        <v>0.3</v>
      </c>
      <c r="H31" s="11">
        <f>Data!Z26</f>
        <v>1</v>
      </c>
      <c r="I31" s="13">
        <f t="shared" si="3"/>
        <v>0.05</v>
      </c>
      <c r="J31" s="30">
        <f t="shared" si="4"/>
        <v>15</v>
      </c>
      <c r="K31" s="13">
        <f t="shared" si="5"/>
        <v>0.75</v>
      </c>
      <c r="L31" s="4">
        <f>Data!O26</f>
        <v>1</v>
      </c>
      <c r="M31" s="5">
        <f t="shared" si="6"/>
        <v>0.05</v>
      </c>
      <c r="N31" s="4">
        <f>Data!P26</f>
        <v>4</v>
      </c>
      <c r="O31" s="5">
        <f t="shared" si="7"/>
        <v>0.2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5">
      <c r="A32" s="2" t="str">
        <f>Data!A27</f>
        <v>Chesapeake</v>
      </c>
      <c r="B32" s="4">
        <f>Data!B27</f>
        <v>71</v>
      </c>
      <c r="C32" s="4">
        <f>Data!R27</f>
        <v>23</v>
      </c>
      <c r="D32" s="4">
        <f>Data!M27</f>
        <v>4</v>
      </c>
      <c r="E32" s="5">
        <f t="shared" si="1"/>
        <v>0.17391304347826086</v>
      </c>
      <c r="F32" s="4">
        <f>Data!N27</f>
        <v>8</v>
      </c>
      <c r="G32" s="5">
        <f t="shared" si="2"/>
        <v>0.34782608695652173</v>
      </c>
      <c r="H32" s="11">
        <f>Data!Z27</f>
        <v>7</v>
      </c>
      <c r="I32" s="13">
        <f t="shared" si="3"/>
        <v>0.30434782608695654</v>
      </c>
      <c r="J32" s="30">
        <f t="shared" si="4"/>
        <v>19</v>
      </c>
      <c r="K32" s="13">
        <f t="shared" si="5"/>
        <v>0.82608695652173914</v>
      </c>
      <c r="L32" s="4">
        <f>Data!O27</f>
        <v>1</v>
      </c>
      <c r="M32" s="5">
        <f t="shared" si="6"/>
        <v>4.3478260869565216E-2</v>
      </c>
      <c r="N32" s="4">
        <f>Data!P27</f>
        <v>3</v>
      </c>
      <c r="O32" s="5">
        <f t="shared" si="7"/>
        <v>0.13043478260869565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5">
      <c r="A33" s="2" t="str">
        <f>Data!A28</f>
        <v>Chesterfield</v>
      </c>
      <c r="B33" s="4">
        <f>Data!B28</f>
        <v>116</v>
      </c>
      <c r="C33" s="4">
        <f>Data!R28</f>
        <v>35</v>
      </c>
      <c r="D33" s="4">
        <f>Data!M28</f>
        <v>9</v>
      </c>
      <c r="E33" s="5">
        <f t="shared" si="1"/>
        <v>0.25714285714285712</v>
      </c>
      <c r="F33" s="4">
        <f>Data!N28</f>
        <v>2</v>
      </c>
      <c r="G33" s="5">
        <f t="shared" si="2"/>
        <v>5.7142857142857141E-2</v>
      </c>
      <c r="H33" s="11">
        <f>Data!Z28</f>
        <v>4</v>
      </c>
      <c r="I33" s="13">
        <f t="shared" si="3"/>
        <v>0.11428571428571428</v>
      </c>
      <c r="J33" s="30">
        <f t="shared" si="4"/>
        <v>15</v>
      </c>
      <c r="K33" s="13">
        <f t="shared" si="5"/>
        <v>0.42857142857142855</v>
      </c>
      <c r="L33" s="4">
        <f>Data!O28</f>
        <v>1</v>
      </c>
      <c r="M33" s="5">
        <f t="shared" si="6"/>
        <v>2.8571428571428571E-2</v>
      </c>
      <c r="N33" s="4">
        <f>Data!P28</f>
        <v>19</v>
      </c>
      <c r="O33" s="5">
        <f t="shared" si="7"/>
        <v>0.54285714285714282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5">
      <c r="A34" s="2" t="str">
        <f>Data!A29</f>
        <v>Clarke</v>
      </c>
      <c r="B34" s="4">
        <f>Data!B29</f>
        <v>6</v>
      </c>
      <c r="C34" s="4">
        <f>Data!R29</f>
        <v>2</v>
      </c>
      <c r="D34" s="4">
        <f>Data!M29</f>
        <v>2</v>
      </c>
      <c r="E34" s="5">
        <f t="shared" si="1"/>
        <v>1</v>
      </c>
      <c r="F34" s="4">
        <f>Data!N29</f>
        <v>0</v>
      </c>
      <c r="G34" s="5">
        <f t="shared" si="2"/>
        <v>0</v>
      </c>
      <c r="H34" s="11">
        <f>Data!Z29</f>
        <v>0</v>
      </c>
      <c r="I34" s="13">
        <f t="shared" si="3"/>
        <v>0</v>
      </c>
      <c r="J34" s="30">
        <f t="shared" si="4"/>
        <v>2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5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5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5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5">
      <c r="A38" s="2" t="str">
        <f>Data!A33</f>
        <v>Craig</v>
      </c>
      <c r="B38" s="4">
        <f>Data!B33</f>
        <v>12</v>
      </c>
      <c r="C38" s="4">
        <f>Data!R33</f>
        <v>5</v>
      </c>
      <c r="D38" s="4">
        <f>Data!M33</f>
        <v>2</v>
      </c>
      <c r="E38" s="5">
        <f t="shared" si="1"/>
        <v>0.4</v>
      </c>
      <c r="F38" s="4">
        <f>Data!N33</f>
        <v>2</v>
      </c>
      <c r="G38" s="5">
        <f>IF(C38=0,0,F38/C38)</f>
        <v>0.4</v>
      </c>
      <c r="H38" s="11">
        <f>Data!Z33</f>
        <v>0</v>
      </c>
      <c r="I38" s="13">
        <f t="shared" si="3"/>
        <v>0</v>
      </c>
      <c r="J38" s="30">
        <f>H38+F38+D38</f>
        <v>4</v>
      </c>
      <c r="K38" s="13">
        <f t="shared" si="5"/>
        <v>0.8</v>
      </c>
      <c r="L38" s="4">
        <f>Data!O33</f>
        <v>0</v>
      </c>
      <c r="M38" s="5">
        <f t="shared" si="6"/>
        <v>0</v>
      </c>
      <c r="N38" s="4">
        <f>Data!P33</f>
        <v>1</v>
      </c>
      <c r="O38" s="5">
        <f t="shared" si="7"/>
        <v>0.2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5">
      <c r="A39" s="2" t="str">
        <f>Data!A34</f>
        <v>Culpeper</v>
      </c>
      <c r="B39" s="4">
        <f>Data!B34</f>
        <v>12</v>
      </c>
      <c r="C39" s="4">
        <f>Data!R34</f>
        <v>16</v>
      </c>
      <c r="D39" s="4">
        <f>Data!M34</f>
        <v>2</v>
      </c>
      <c r="E39" s="5">
        <f t="shared" si="1"/>
        <v>0.125</v>
      </c>
      <c r="F39" s="4">
        <f>Data!N34</f>
        <v>4</v>
      </c>
      <c r="G39" s="5">
        <f t="shared" si="2"/>
        <v>0.25</v>
      </c>
      <c r="H39" s="11">
        <f>Data!Z34</f>
        <v>4</v>
      </c>
      <c r="I39" s="13">
        <f t="shared" si="3"/>
        <v>0.25</v>
      </c>
      <c r="J39" s="30">
        <f t="shared" si="4"/>
        <v>10</v>
      </c>
      <c r="K39" s="13">
        <f t="shared" si="5"/>
        <v>0.625</v>
      </c>
      <c r="L39" s="4">
        <f>Data!O34</f>
        <v>0</v>
      </c>
      <c r="M39" s="5">
        <f t="shared" si="6"/>
        <v>0</v>
      </c>
      <c r="N39" s="4">
        <f>Data!P34</f>
        <v>5</v>
      </c>
      <c r="O39" s="5">
        <f t="shared" si="7"/>
        <v>0.3125</v>
      </c>
      <c r="P39" s="11">
        <f>Data!X34</f>
        <v>0</v>
      </c>
      <c r="Q39" s="13">
        <f t="shared" si="8"/>
        <v>0</v>
      </c>
      <c r="R39" s="11">
        <f>Data!AA34</f>
        <v>1</v>
      </c>
      <c r="S39" s="13">
        <f t="shared" ref="S39:S70" si="9">IF(C39=0,0,R39/C39)</f>
        <v>6.25E-2</v>
      </c>
      <c r="T39" s="44" t="str">
        <f>Data!AV34</f>
        <v>Northern</v>
      </c>
    </row>
    <row r="40" spans="1:20" x14ac:dyDescent="0.25">
      <c r="A40" s="2" t="str">
        <f>Data!A35</f>
        <v>Cumberland</v>
      </c>
      <c r="B40" s="4">
        <f>Data!B35</f>
        <v>3</v>
      </c>
      <c r="C40" s="4">
        <f>Data!R35</f>
        <v>5</v>
      </c>
      <c r="D40" s="4">
        <f>Data!M35</f>
        <v>4</v>
      </c>
      <c r="E40" s="5">
        <f t="shared" si="1"/>
        <v>0.8</v>
      </c>
      <c r="F40" s="4">
        <f>Data!N35</f>
        <v>0</v>
      </c>
      <c r="G40" s="5">
        <f t="shared" si="2"/>
        <v>0</v>
      </c>
      <c r="H40" s="11">
        <f>Data!Z35</f>
        <v>1</v>
      </c>
      <c r="I40" s="13">
        <f t="shared" si="3"/>
        <v>0.2</v>
      </c>
      <c r="J40" s="30">
        <f t="shared" si="4"/>
        <v>5</v>
      </c>
      <c r="K40" s="13">
        <f t="shared" si="5"/>
        <v>1</v>
      </c>
      <c r="L40" s="4">
        <f>Data!O35</f>
        <v>0</v>
      </c>
      <c r="M40" s="5">
        <f t="shared" si="6"/>
        <v>0</v>
      </c>
      <c r="N40" s="4">
        <f>Data!P35</f>
        <v>0</v>
      </c>
      <c r="O40" s="5">
        <f t="shared" si="7"/>
        <v>0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5">
      <c r="A41" s="2" t="str">
        <f>Data!A36</f>
        <v>Danville</v>
      </c>
      <c r="B41" s="4">
        <f>Data!B36</f>
        <v>45</v>
      </c>
      <c r="C41" s="4">
        <f>Data!R36</f>
        <v>14</v>
      </c>
      <c r="D41" s="4">
        <f>Data!M36</f>
        <v>7</v>
      </c>
      <c r="E41" s="5">
        <f t="shared" si="1"/>
        <v>0.5</v>
      </c>
      <c r="F41" s="4">
        <f>Data!N36</f>
        <v>2</v>
      </c>
      <c r="G41" s="5">
        <f t="shared" si="2"/>
        <v>0.14285714285714285</v>
      </c>
      <c r="H41" s="11">
        <f>Data!Z36</f>
        <v>2</v>
      </c>
      <c r="I41" s="13">
        <f t="shared" si="3"/>
        <v>0.14285714285714285</v>
      </c>
      <c r="J41" s="30">
        <f t="shared" si="4"/>
        <v>11</v>
      </c>
      <c r="K41" s="13">
        <f t="shared" si="5"/>
        <v>0.7857142857142857</v>
      </c>
      <c r="L41" s="4">
        <f>Data!O36</f>
        <v>0</v>
      </c>
      <c r="M41" s="5">
        <f t="shared" si="6"/>
        <v>0</v>
      </c>
      <c r="N41" s="4">
        <f>Data!P36</f>
        <v>3</v>
      </c>
      <c r="O41" s="5">
        <f t="shared" si="7"/>
        <v>0.21428571428571427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5">
      <c r="A42" s="2" t="str">
        <f>Data!A37</f>
        <v>Dickenson</v>
      </c>
      <c r="B42" s="4">
        <f>Data!B37</f>
        <v>22</v>
      </c>
      <c r="C42" s="4">
        <f>Data!R37</f>
        <v>25</v>
      </c>
      <c r="D42" s="4">
        <f>Data!M37</f>
        <v>7</v>
      </c>
      <c r="E42" s="5">
        <f t="shared" si="1"/>
        <v>0.28000000000000003</v>
      </c>
      <c r="F42" s="4">
        <f>Data!N37</f>
        <v>6</v>
      </c>
      <c r="G42" s="5">
        <f t="shared" si="2"/>
        <v>0.24</v>
      </c>
      <c r="H42" s="11">
        <f>Data!Z37</f>
        <v>9</v>
      </c>
      <c r="I42" s="13">
        <f t="shared" si="3"/>
        <v>0.36</v>
      </c>
      <c r="J42" s="30">
        <f t="shared" si="4"/>
        <v>22</v>
      </c>
      <c r="K42" s="13">
        <f t="shared" si="5"/>
        <v>0.88</v>
      </c>
      <c r="L42" s="4">
        <f>Data!O37</f>
        <v>0</v>
      </c>
      <c r="M42" s="5">
        <f t="shared" si="6"/>
        <v>0</v>
      </c>
      <c r="N42" s="4">
        <f>Data!P37</f>
        <v>2</v>
      </c>
      <c r="O42" s="5">
        <f t="shared" si="7"/>
        <v>0.08</v>
      </c>
      <c r="P42" s="11">
        <f>Data!X37</f>
        <v>1</v>
      </c>
      <c r="Q42" s="13">
        <f t="shared" si="8"/>
        <v>0.04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5">
      <c r="A43" s="2" t="str">
        <f>Data!A38</f>
        <v>Dinwiddie</v>
      </c>
      <c r="B43" s="4">
        <f>Data!B38</f>
        <v>18</v>
      </c>
      <c r="C43" s="4">
        <f>Data!R38</f>
        <v>13</v>
      </c>
      <c r="D43" s="4">
        <f>Data!M38</f>
        <v>0</v>
      </c>
      <c r="E43" s="5">
        <f t="shared" si="1"/>
        <v>0</v>
      </c>
      <c r="F43" s="4">
        <f>Data!N38</f>
        <v>7</v>
      </c>
      <c r="G43" s="5">
        <f t="shared" si="2"/>
        <v>0.53846153846153844</v>
      </c>
      <c r="H43" s="11">
        <f>Data!Z38</f>
        <v>6</v>
      </c>
      <c r="I43" s="13">
        <f t="shared" si="3"/>
        <v>0.46153846153846156</v>
      </c>
      <c r="J43" s="30">
        <f t="shared" si="4"/>
        <v>13</v>
      </c>
      <c r="K43" s="13">
        <f t="shared" si="5"/>
        <v>1</v>
      </c>
      <c r="L43" s="4">
        <f>Data!O38</f>
        <v>0</v>
      </c>
      <c r="M43" s="5">
        <f t="shared" si="6"/>
        <v>0</v>
      </c>
      <c r="N43" s="4">
        <f>Data!P38</f>
        <v>0</v>
      </c>
      <c r="O43" s="5">
        <f t="shared" si="7"/>
        <v>0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5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5">
      <c r="A45" s="2" t="str">
        <f>Data!A40</f>
        <v>Essex</v>
      </c>
      <c r="B45" s="4">
        <f>Data!B40</f>
        <v>6</v>
      </c>
      <c r="C45" s="4">
        <f>Data!R40</f>
        <v>8</v>
      </c>
      <c r="D45" s="4">
        <f>Data!M40</f>
        <v>3</v>
      </c>
      <c r="E45" s="5">
        <f t="shared" si="1"/>
        <v>0.375</v>
      </c>
      <c r="F45" s="4">
        <f>Data!N40</f>
        <v>5</v>
      </c>
      <c r="G45" s="5">
        <f t="shared" si="2"/>
        <v>0.625</v>
      </c>
      <c r="H45" s="11">
        <f>Data!Z40</f>
        <v>0</v>
      </c>
      <c r="I45" s="13">
        <f t="shared" si="3"/>
        <v>0</v>
      </c>
      <c r="J45" s="30">
        <f t="shared" si="4"/>
        <v>8</v>
      </c>
      <c r="K45" s="13">
        <f t="shared" si="5"/>
        <v>1</v>
      </c>
      <c r="L45" s="4">
        <f>Data!O40</f>
        <v>0</v>
      </c>
      <c r="M45" s="5">
        <f t="shared" si="6"/>
        <v>0</v>
      </c>
      <c r="N45" s="4">
        <f>Data!P40</f>
        <v>0</v>
      </c>
      <c r="O45" s="5">
        <f t="shared" si="7"/>
        <v>0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5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5">
      <c r="A47" s="2" t="str">
        <f>Data!A42</f>
        <v>Fairfax County</v>
      </c>
      <c r="B47" s="4">
        <f>Data!B42</f>
        <v>214</v>
      </c>
      <c r="C47" s="4">
        <f>Data!R42</f>
        <v>75</v>
      </c>
      <c r="D47" s="4">
        <f>Data!M42</f>
        <v>20</v>
      </c>
      <c r="E47" s="5">
        <f t="shared" si="1"/>
        <v>0.26666666666666666</v>
      </c>
      <c r="F47" s="4">
        <f>Data!N42</f>
        <v>33</v>
      </c>
      <c r="G47" s="5">
        <f t="shared" si="2"/>
        <v>0.44</v>
      </c>
      <c r="H47" s="11">
        <f>Data!Z42</f>
        <v>1</v>
      </c>
      <c r="I47" s="13">
        <f t="shared" si="3"/>
        <v>1.3333333333333334E-2</v>
      </c>
      <c r="J47" s="30">
        <f t="shared" si="4"/>
        <v>54</v>
      </c>
      <c r="K47" s="13">
        <f t="shared" si="5"/>
        <v>0.72</v>
      </c>
      <c r="L47" s="4">
        <f>Data!O42</f>
        <v>0</v>
      </c>
      <c r="M47" s="5">
        <f t="shared" si="6"/>
        <v>0</v>
      </c>
      <c r="N47" s="4">
        <f>Data!P42</f>
        <v>19</v>
      </c>
      <c r="O47" s="5">
        <f t="shared" si="7"/>
        <v>0.25333333333333335</v>
      </c>
      <c r="P47" s="11">
        <f>Data!X42</f>
        <v>1</v>
      </c>
      <c r="Q47" s="13">
        <f t="shared" si="8"/>
        <v>1.3333333333333334E-2</v>
      </c>
      <c r="R47" s="11">
        <f>Data!AA42</f>
        <v>1</v>
      </c>
      <c r="S47" s="13">
        <f t="shared" si="9"/>
        <v>1.3333333333333334E-2</v>
      </c>
      <c r="T47" s="44" t="str">
        <f>Data!AV42</f>
        <v>Northern</v>
      </c>
    </row>
    <row r="48" spans="1:20" x14ac:dyDescent="0.25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5">
      <c r="A49" s="2" t="str">
        <f>Data!A44</f>
        <v>Fauquier</v>
      </c>
      <c r="B49" s="4">
        <f>Data!B44</f>
        <v>31</v>
      </c>
      <c r="C49" s="4">
        <f>Data!R44</f>
        <v>16</v>
      </c>
      <c r="D49" s="4">
        <f>Data!M44</f>
        <v>1</v>
      </c>
      <c r="E49" s="5">
        <f t="shared" si="1"/>
        <v>6.25E-2</v>
      </c>
      <c r="F49" s="4">
        <f>Data!N44</f>
        <v>9</v>
      </c>
      <c r="G49" s="5">
        <f t="shared" si="2"/>
        <v>0.5625</v>
      </c>
      <c r="H49" s="11">
        <f>Data!Z44</f>
        <v>2</v>
      </c>
      <c r="I49" s="13">
        <f t="shared" si="3"/>
        <v>0.125</v>
      </c>
      <c r="J49" s="30">
        <f t="shared" si="4"/>
        <v>12</v>
      </c>
      <c r="K49" s="13">
        <f t="shared" si="5"/>
        <v>0.75</v>
      </c>
      <c r="L49" s="4">
        <f>Data!O44</f>
        <v>0</v>
      </c>
      <c r="M49" s="5">
        <f t="shared" si="6"/>
        <v>0</v>
      </c>
      <c r="N49" s="4">
        <f>Data!P44</f>
        <v>4</v>
      </c>
      <c r="O49" s="5">
        <f t="shared" si="7"/>
        <v>0.25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5">
      <c r="A50" s="2" t="str">
        <f>Data!A45</f>
        <v>Floyd</v>
      </c>
      <c r="B50" s="4">
        <f>Data!B45</f>
        <v>16</v>
      </c>
      <c r="C50" s="4">
        <f>Data!R45</f>
        <v>6</v>
      </c>
      <c r="D50" s="4">
        <f>Data!M45</f>
        <v>2</v>
      </c>
      <c r="E50" s="5">
        <f t="shared" si="1"/>
        <v>0.33333333333333331</v>
      </c>
      <c r="F50" s="4">
        <f>Data!N45</f>
        <v>3</v>
      </c>
      <c r="G50" s="5">
        <f t="shared" si="2"/>
        <v>0.5</v>
      </c>
      <c r="H50" s="11">
        <f>Data!Z45</f>
        <v>0</v>
      </c>
      <c r="I50" s="13">
        <f t="shared" si="3"/>
        <v>0</v>
      </c>
      <c r="J50" s="30">
        <f t="shared" si="4"/>
        <v>5</v>
      </c>
      <c r="K50" s="13">
        <f t="shared" si="5"/>
        <v>0.83333333333333337</v>
      </c>
      <c r="L50" s="4">
        <f>Data!O45</f>
        <v>0</v>
      </c>
      <c r="M50" s="5">
        <f t="shared" si="6"/>
        <v>0</v>
      </c>
      <c r="N50" s="4">
        <f>Data!P45</f>
        <v>1</v>
      </c>
      <c r="O50" s="5">
        <f t="shared" si="7"/>
        <v>0.16666666666666666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5">
      <c r="A51" s="2" t="str">
        <f>Data!A46</f>
        <v>Fluvanna</v>
      </c>
      <c r="B51" s="4">
        <f>Data!B46</f>
        <v>21</v>
      </c>
      <c r="C51" s="4">
        <f>Data!R46</f>
        <v>10</v>
      </c>
      <c r="D51" s="4">
        <f>Data!M46</f>
        <v>2</v>
      </c>
      <c r="E51" s="5">
        <f t="shared" si="1"/>
        <v>0.2</v>
      </c>
      <c r="F51" s="4">
        <f>Data!N46</f>
        <v>2</v>
      </c>
      <c r="G51" s="5">
        <f t="shared" si="2"/>
        <v>0.2</v>
      </c>
      <c r="H51" s="11">
        <f>Data!Z46</f>
        <v>2</v>
      </c>
      <c r="I51" s="13">
        <f t="shared" si="3"/>
        <v>0.2</v>
      </c>
      <c r="J51" s="30">
        <f t="shared" si="4"/>
        <v>6</v>
      </c>
      <c r="K51" s="13">
        <f t="shared" si="5"/>
        <v>0.6</v>
      </c>
      <c r="L51" s="4">
        <f>Data!O46</f>
        <v>0</v>
      </c>
      <c r="M51" s="5">
        <f t="shared" si="6"/>
        <v>0</v>
      </c>
      <c r="N51" s="4">
        <f>Data!P46</f>
        <v>4</v>
      </c>
      <c r="O51" s="5">
        <f t="shared" si="7"/>
        <v>0.4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5">
      <c r="A52" s="2" t="str">
        <f>Data!A47</f>
        <v>Franklin City</v>
      </c>
      <c r="B52" s="4">
        <f>Data!B47</f>
        <v>16</v>
      </c>
      <c r="C52" s="4">
        <f>Data!R47</f>
        <v>5</v>
      </c>
      <c r="D52" s="4">
        <f>Data!M47</f>
        <v>2</v>
      </c>
      <c r="E52" s="5">
        <f t="shared" si="1"/>
        <v>0.4</v>
      </c>
      <c r="F52" s="4">
        <f>Data!N47</f>
        <v>0</v>
      </c>
      <c r="G52" s="5">
        <f t="shared" si="2"/>
        <v>0</v>
      </c>
      <c r="H52" s="11">
        <f>Data!Z47</f>
        <v>0</v>
      </c>
      <c r="I52" s="13">
        <f t="shared" si="3"/>
        <v>0</v>
      </c>
      <c r="J52" s="30">
        <f t="shared" si="4"/>
        <v>2</v>
      </c>
      <c r="K52" s="13">
        <f t="shared" si="5"/>
        <v>0.4</v>
      </c>
      <c r="L52" s="4">
        <f>Data!O47</f>
        <v>1</v>
      </c>
      <c r="M52" s="5">
        <f t="shared" si="6"/>
        <v>0.2</v>
      </c>
      <c r="N52" s="4">
        <f>Data!P47</f>
        <v>2</v>
      </c>
      <c r="O52" s="5">
        <f t="shared" si="7"/>
        <v>0.4</v>
      </c>
      <c r="P52" s="11">
        <f>Data!X47</f>
        <v>0</v>
      </c>
      <c r="Q52" s="13">
        <f t="shared" si="8"/>
        <v>0</v>
      </c>
      <c r="R52" s="11">
        <f>Data!AA47</f>
        <v>0</v>
      </c>
      <c r="S52" s="13">
        <f t="shared" si="9"/>
        <v>0</v>
      </c>
      <c r="T52" s="44" t="str">
        <f>Data!AV47</f>
        <v>Eastern</v>
      </c>
    </row>
    <row r="53" spans="1:20" x14ac:dyDescent="0.25">
      <c r="A53" s="2" t="str">
        <f>Data!A48</f>
        <v>Franklin County</v>
      </c>
      <c r="B53" s="4">
        <f>Data!B48</f>
        <v>79</v>
      </c>
      <c r="C53" s="4">
        <f>Data!R48</f>
        <v>52</v>
      </c>
      <c r="D53" s="4">
        <f>Data!M48</f>
        <v>20</v>
      </c>
      <c r="E53" s="5">
        <f t="shared" si="1"/>
        <v>0.38461538461538464</v>
      </c>
      <c r="F53" s="4">
        <f>Data!N48</f>
        <v>14</v>
      </c>
      <c r="G53" s="5">
        <f t="shared" si="2"/>
        <v>0.26923076923076922</v>
      </c>
      <c r="H53" s="11">
        <f>Data!Z48</f>
        <v>10</v>
      </c>
      <c r="I53" s="13">
        <f t="shared" si="3"/>
        <v>0.19230769230769232</v>
      </c>
      <c r="J53" s="30">
        <f t="shared" si="4"/>
        <v>44</v>
      </c>
      <c r="K53" s="13">
        <f t="shared" si="5"/>
        <v>0.84615384615384615</v>
      </c>
      <c r="L53" s="4">
        <f>Data!O48</f>
        <v>0</v>
      </c>
      <c r="M53" s="5">
        <f t="shared" si="6"/>
        <v>0</v>
      </c>
      <c r="N53" s="4">
        <f>Data!P48</f>
        <v>8</v>
      </c>
      <c r="O53" s="5">
        <f t="shared" si="7"/>
        <v>0.15384615384615385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5">
      <c r="A54" s="2" t="str">
        <f>Data!A49</f>
        <v>Frederick</v>
      </c>
      <c r="B54" s="4">
        <f>Data!B49</f>
        <v>46</v>
      </c>
      <c r="C54" s="4">
        <f>Data!R49</f>
        <v>13</v>
      </c>
      <c r="D54" s="4">
        <f>Data!M49</f>
        <v>6</v>
      </c>
      <c r="E54" s="5">
        <f t="shared" si="1"/>
        <v>0.46153846153846156</v>
      </c>
      <c r="F54" s="4">
        <f>Data!N49</f>
        <v>2</v>
      </c>
      <c r="G54" s="5">
        <f t="shared" si="2"/>
        <v>0.15384615384615385</v>
      </c>
      <c r="H54" s="11">
        <f>Data!Z49</f>
        <v>2</v>
      </c>
      <c r="I54" s="13">
        <f t="shared" si="3"/>
        <v>0.15384615384615385</v>
      </c>
      <c r="J54" s="30">
        <f t="shared" si="4"/>
        <v>10</v>
      </c>
      <c r="K54" s="13">
        <f t="shared" si="5"/>
        <v>0.76923076923076927</v>
      </c>
      <c r="L54" s="4">
        <f>Data!O49</f>
        <v>0</v>
      </c>
      <c r="M54" s="5">
        <f t="shared" si="6"/>
        <v>0</v>
      </c>
      <c r="N54" s="4">
        <f>Data!P49</f>
        <v>3</v>
      </c>
      <c r="O54" s="5">
        <f t="shared" si="7"/>
        <v>0.23076923076923078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5">
      <c r="A55" s="2" t="str">
        <f>Data!A50</f>
        <v>Fredericksburg</v>
      </c>
      <c r="B55" s="4">
        <f>Data!B50</f>
        <v>51</v>
      </c>
      <c r="C55" s="4">
        <f>Data!R50</f>
        <v>13</v>
      </c>
      <c r="D55" s="4">
        <f>Data!M50</f>
        <v>4</v>
      </c>
      <c r="E55" s="5">
        <f t="shared" si="1"/>
        <v>0.30769230769230771</v>
      </c>
      <c r="F55" s="4">
        <f>Data!N50</f>
        <v>6</v>
      </c>
      <c r="G55" s="5">
        <f t="shared" si="2"/>
        <v>0.46153846153846156</v>
      </c>
      <c r="H55" s="11">
        <f>Data!Z50</f>
        <v>1</v>
      </c>
      <c r="I55" s="13">
        <f t="shared" si="3"/>
        <v>7.6923076923076927E-2</v>
      </c>
      <c r="J55" s="30">
        <f t="shared" si="4"/>
        <v>11</v>
      </c>
      <c r="K55" s="13">
        <f t="shared" si="5"/>
        <v>0.84615384615384615</v>
      </c>
      <c r="L55" s="4">
        <f>Data!O50</f>
        <v>0</v>
      </c>
      <c r="M55" s="5">
        <f t="shared" si="6"/>
        <v>0</v>
      </c>
      <c r="N55" s="4">
        <f>Data!P50</f>
        <v>2</v>
      </c>
      <c r="O55" s="5">
        <f t="shared" si="7"/>
        <v>0.15384615384615385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5">
      <c r="A56" s="2" t="str">
        <f>Data!A51</f>
        <v>Galax</v>
      </c>
      <c r="B56" s="4">
        <f>Data!B51</f>
        <v>36</v>
      </c>
      <c r="C56" s="4">
        <f>Data!R51</f>
        <v>14</v>
      </c>
      <c r="D56" s="4">
        <f>Data!M51</f>
        <v>2</v>
      </c>
      <c r="E56" s="5">
        <f t="shared" si="1"/>
        <v>0.14285714285714285</v>
      </c>
      <c r="F56" s="4">
        <f>Data!N51</f>
        <v>4</v>
      </c>
      <c r="G56" s="5">
        <f t="shared" si="2"/>
        <v>0.2857142857142857</v>
      </c>
      <c r="H56" s="11">
        <f>Data!Z51</f>
        <v>2</v>
      </c>
      <c r="I56" s="13">
        <f t="shared" si="3"/>
        <v>0.14285714285714285</v>
      </c>
      <c r="J56" s="30">
        <f t="shared" si="4"/>
        <v>8</v>
      </c>
      <c r="K56" s="13">
        <f t="shared" si="5"/>
        <v>0.5714285714285714</v>
      </c>
      <c r="L56" s="4">
        <f>Data!O51</f>
        <v>0</v>
      </c>
      <c r="M56" s="5">
        <f t="shared" si="6"/>
        <v>0</v>
      </c>
      <c r="N56" s="4">
        <f>Data!P51</f>
        <v>6</v>
      </c>
      <c r="O56" s="5">
        <f t="shared" si="7"/>
        <v>0.42857142857142855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5">
      <c r="A57" s="2" t="str">
        <f>Data!A52</f>
        <v>Giles</v>
      </c>
      <c r="B57" s="4">
        <f>Data!B52</f>
        <v>15</v>
      </c>
      <c r="C57" s="4">
        <f>Data!R52</f>
        <v>11</v>
      </c>
      <c r="D57" s="4">
        <f>Data!M52</f>
        <v>1</v>
      </c>
      <c r="E57" s="5">
        <f t="shared" si="1"/>
        <v>9.0909090909090912E-2</v>
      </c>
      <c r="F57" s="4">
        <f>Data!N52</f>
        <v>7</v>
      </c>
      <c r="G57" s="5">
        <f t="shared" si="2"/>
        <v>0.63636363636363635</v>
      </c>
      <c r="H57" s="11">
        <f>Data!Z52</f>
        <v>3</v>
      </c>
      <c r="I57" s="13">
        <f t="shared" si="3"/>
        <v>0.27272727272727271</v>
      </c>
      <c r="J57" s="30">
        <f t="shared" si="4"/>
        <v>11</v>
      </c>
      <c r="K57" s="13">
        <f t="shared" si="5"/>
        <v>1</v>
      </c>
      <c r="L57" s="4">
        <f>Data!O52</f>
        <v>0</v>
      </c>
      <c r="M57" s="5">
        <f t="shared" si="6"/>
        <v>0</v>
      </c>
      <c r="N57" s="4">
        <f>Data!P52</f>
        <v>0</v>
      </c>
      <c r="O57" s="5">
        <f t="shared" si="7"/>
        <v>0</v>
      </c>
      <c r="P57" s="11">
        <f>Data!X52</f>
        <v>0</v>
      </c>
      <c r="Q57" s="13">
        <f t="shared" si="8"/>
        <v>0</v>
      </c>
      <c r="R57" s="11">
        <f>Data!AA52</f>
        <v>0</v>
      </c>
      <c r="S57" s="13">
        <f t="shared" si="9"/>
        <v>0</v>
      </c>
      <c r="T57" s="44" t="str">
        <f>Data!AV52</f>
        <v>Western</v>
      </c>
    </row>
    <row r="58" spans="1:20" x14ac:dyDescent="0.25">
      <c r="A58" s="2" t="str">
        <f>Data!A53</f>
        <v>Gloucester</v>
      </c>
      <c r="B58" s="4">
        <f>Data!B53</f>
        <v>16</v>
      </c>
      <c r="C58" s="4">
        <f>Data!R53</f>
        <v>7</v>
      </c>
      <c r="D58" s="4">
        <f>Data!M53</f>
        <v>0</v>
      </c>
      <c r="E58" s="5">
        <f t="shared" si="1"/>
        <v>0</v>
      </c>
      <c r="F58" s="4">
        <f>Data!N53</f>
        <v>5</v>
      </c>
      <c r="G58" s="5">
        <f t="shared" si="2"/>
        <v>0.7142857142857143</v>
      </c>
      <c r="H58" s="11">
        <f>Data!Z53</f>
        <v>1</v>
      </c>
      <c r="I58" s="13">
        <f t="shared" si="3"/>
        <v>0.14285714285714285</v>
      </c>
      <c r="J58" s="30">
        <f t="shared" si="4"/>
        <v>6</v>
      </c>
      <c r="K58" s="13">
        <f t="shared" si="5"/>
        <v>0.8571428571428571</v>
      </c>
      <c r="L58" s="4">
        <f>Data!O53</f>
        <v>0</v>
      </c>
      <c r="M58" s="5">
        <f t="shared" si="6"/>
        <v>0</v>
      </c>
      <c r="N58" s="4">
        <f>Data!P53</f>
        <v>1</v>
      </c>
      <c r="O58" s="5">
        <f t="shared" si="7"/>
        <v>0.14285714285714285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5">
      <c r="A59" s="2" t="str">
        <f>Data!A54</f>
        <v>Goochland</v>
      </c>
      <c r="B59" s="4">
        <f>Data!B54</f>
        <v>10</v>
      </c>
      <c r="C59" s="4">
        <f>Data!R54</f>
        <v>4</v>
      </c>
      <c r="D59" s="4">
        <f>Data!M54</f>
        <v>1</v>
      </c>
      <c r="E59" s="5">
        <f t="shared" si="1"/>
        <v>0.25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1</v>
      </c>
      <c r="K59" s="13">
        <f t="shared" si="5"/>
        <v>0.25</v>
      </c>
      <c r="L59" s="4">
        <f>Data!O54</f>
        <v>0</v>
      </c>
      <c r="M59" s="5">
        <f t="shared" si="6"/>
        <v>0</v>
      </c>
      <c r="N59" s="4">
        <f>Data!P54</f>
        <v>3</v>
      </c>
      <c r="O59" s="5">
        <f t="shared" si="7"/>
        <v>0.75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5">
      <c r="A60" s="2" t="str">
        <f>Data!A55</f>
        <v>Grayson</v>
      </c>
      <c r="B60" s="4">
        <f>Data!B55</f>
        <v>24</v>
      </c>
      <c r="C60" s="4">
        <f>Data!R55</f>
        <v>16</v>
      </c>
      <c r="D60" s="4">
        <f>Data!M55</f>
        <v>5</v>
      </c>
      <c r="E60" s="5">
        <f t="shared" si="1"/>
        <v>0.3125</v>
      </c>
      <c r="F60" s="4">
        <f>Data!N55</f>
        <v>8</v>
      </c>
      <c r="G60" s="5">
        <f t="shared" si="2"/>
        <v>0.5</v>
      </c>
      <c r="H60" s="11">
        <f>Data!Z55</f>
        <v>2</v>
      </c>
      <c r="I60" s="13">
        <f t="shared" si="3"/>
        <v>0.125</v>
      </c>
      <c r="J60" s="30">
        <f t="shared" si="4"/>
        <v>15</v>
      </c>
      <c r="K60" s="13">
        <f t="shared" si="5"/>
        <v>0.9375</v>
      </c>
      <c r="L60" s="4">
        <f>Data!O55</f>
        <v>0</v>
      </c>
      <c r="M60" s="5">
        <f t="shared" si="6"/>
        <v>0</v>
      </c>
      <c r="N60" s="4">
        <f>Data!P55</f>
        <v>1</v>
      </c>
      <c r="O60" s="5">
        <f t="shared" si="7"/>
        <v>6.25E-2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5">
      <c r="A61" s="2" t="str">
        <f>Data!A56</f>
        <v>Greene</v>
      </c>
      <c r="B61" s="4">
        <f>Data!B56</f>
        <v>43</v>
      </c>
      <c r="C61" s="4">
        <f>Data!R56</f>
        <v>12</v>
      </c>
      <c r="D61" s="4">
        <f>Data!M56</f>
        <v>1</v>
      </c>
      <c r="E61" s="5">
        <f t="shared" si="1"/>
        <v>8.3333333333333329E-2</v>
      </c>
      <c r="F61" s="4">
        <f>Data!N56</f>
        <v>1</v>
      </c>
      <c r="G61" s="5">
        <f t="shared" si="2"/>
        <v>8.3333333333333329E-2</v>
      </c>
      <c r="H61" s="11">
        <f>Data!Z56</f>
        <v>6</v>
      </c>
      <c r="I61" s="13">
        <f t="shared" si="3"/>
        <v>0.5</v>
      </c>
      <c r="J61" s="30">
        <f t="shared" si="4"/>
        <v>8</v>
      </c>
      <c r="K61" s="13">
        <f t="shared" si="5"/>
        <v>0.66666666666666663</v>
      </c>
      <c r="L61" s="4">
        <f>Data!O56</f>
        <v>0</v>
      </c>
      <c r="M61" s="5">
        <f t="shared" si="6"/>
        <v>0</v>
      </c>
      <c r="N61" s="4">
        <f>Data!P56</f>
        <v>4</v>
      </c>
      <c r="O61" s="5">
        <f t="shared" si="7"/>
        <v>0.33333333333333331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5">
      <c r="A62" s="2" t="str">
        <f>Data!A57</f>
        <v>Greensville</v>
      </c>
      <c r="B62" s="4">
        <f>Data!B57</f>
        <v>19</v>
      </c>
      <c r="C62" s="4">
        <f>Data!R57</f>
        <v>7</v>
      </c>
      <c r="D62" s="4">
        <f>Data!M57</f>
        <v>2</v>
      </c>
      <c r="E62" s="5">
        <f t="shared" si="1"/>
        <v>0.2857142857142857</v>
      </c>
      <c r="F62" s="4">
        <f>Data!N57</f>
        <v>3</v>
      </c>
      <c r="G62" s="5">
        <f t="shared" si="2"/>
        <v>0.42857142857142855</v>
      </c>
      <c r="H62" s="11">
        <f>Data!Z57</f>
        <v>1</v>
      </c>
      <c r="I62" s="13">
        <f t="shared" si="3"/>
        <v>0.14285714285714285</v>
      </c>
      <c r="J62" s="30">
        <f t="shared" si="4"/>
        <v>6</v>
      </c>
      <c r="K62" s="13">
        <f t="shared" si="5"/>
        <v>0.8571428571428571</v>
      </c>
      <c r="L62" s="4">
        <f>Data!O57</f>
        <v>0</v>
      </c>
      <c r="M62" s="5">
        <f t="shared" si="6"/>
        <v>0</v>
      </c>
      <c r="N62" s="4">
        <f>Data!P57</f>
        <v>1</v>
      </c>
      <c r="O62" s="5">
        <f t="shared" si="7"/>
        <v>0.14285714285714285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5">
      <c r="A63" s="2" t="str">
        <f>Data!A58</f>
        <v>Halifax</v>
      </c>
      <c r="B63" s="4">
        <f>Data!B58</f>
        <v>17</v>
      </c>
      <c r="C63" s="4">
        <f>Data!R58</f>
        <v>11</v>
      </c>
      <c r="D63" s="4">
        <f>Data!M58</f>
        <v>3</v>
      </c>
      <c r="E63" s="5">
        <f t="shared" si="1"/>
        <v>0.27272727272727271</v>
      </c>
      <c r="F63" s="4">
        <f>Data!N58</f>
        <v>7</v>
      </c>
      <c r="G63" s="5">
        <f t="shared" si="2"/>
        <v>0.63636363636363635</v>
      </c>
      <c r="H63" s="11">
        <f>Data!Z58</f>
        <v>1</v>
      </c>
      <c r="I63" s="13">
        <f t="shared" si="3"/>
        <v>9.0909090909090912E-2</v>
      </c>
      <c r="J63" s="30">
        <f t="shared" si="4"/>
        <v>11</v>
      </c>
      <c r="K63" s="13">
        <f t="shared" si="5"/>
        <v>1</v>
      </c>
      <c r="L63" s="4">
        <f>Data!O58</f>
        <v>0</v>
      </c>
      <c r="M63" s="5">
        <f t="shared" si="6"/>
        <v>0</v>
      </c>
      <c r="N63" s="4">
        <f>Data!P58</f>
        <v>0</v>
      </c>
      <c r="O63" s="5">
        <f t="shared" si="7"/>
        <v>0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5">
      <c r="A64" s="2" t="str">
        <f>Data!A59</f>
        <v>Hampton</v>
      </c>
      <c r="B64" s="4">
        <f>Data!B59</f>
        <v>95</v>
      </c>
      <c r="C64" s="4">
        <f>Data!R59</f>
        <v>31</v>
      </c>
      <c r="D64" s="4">
        <f>Data!M59</f>
        <v>14</v>
      </c>
      <c r="E64" s="5">
        <f t="shared" si="1"/>
        <v>0.45161290322580644</v>
      </c>
      <c r="F64" s="4">
        <f>Data!N59</f>
        <v>8</v>
      </c>
      <c r="G64" s="5">
        <f t="shared" si="2"/>
        <v>0.25806451612903225</v>
      </c>
      <c r="H64" s="11">
        <f>Data!Z59</f>
        <v>4</v>
      </c>
      <c r="I64" s="13">
        <f t="shared" si="3"/>
        <v>0.12903225806451613</v>
      </c>
      <c r="J64" s="30">
        <f t="shared" si="4"/>
        <v>26</v>
      </c>
      <c r="K64" s="13">
        <f t="shared" si="5"/>
        <v>0.83870967741935487</v>
      </c>
      <c r="L64" s="4">
        <f>Data!O59</f>
        <v>0</v>
      </c>
      <c r="M64" s="5">
        <f t="shared" si="6"/>
        <v>0</v>
      </c>
      <c r="N64" s="4">
        <f>Data!P59</f>
        <v>5</v>
      </c>
      <c r="O64" s="5">
        <f t="shared" si="7"/>
        <v>0.16129032258064516</v>
      </c>
      <c r="P64" s="11">
        <f>Data!X59</f>
        <v>0</v>
      </c>
      <c r="Q64" s="13">
        <f t="shared" si="8"/>
        <v>0</v>
      </c>
      <c r="R64" s="11">
        <f>Data!AA59</f>
        <v>0</v>
      </c>
      <c r="S64" s="13">
        <f t="shared" si="9"/>
        <v>0</v>
      </c>
      <c r="T64" s="44" t="str">
        <f>Data!AV59</f>
        <v>Eastern</v>
      </c>
    </row>
    <row r="65" spans="1:20" x14ac:dyDescent="0.25">
      <c r="A65" s="2" t="str">
        <f>Data!A60</f>
        <v>Hanover</v>
      </c>
      <c r="B65" s="4">
        <f>Data!B60</f>
        <v>63</v>
      </c>
      <c r="C65" s="4">
        <f>Data!R60</f>
        <v>25</v>
      </c>
      <c r="D65" s="4">
        <f>Data!M60</f>
        <v>8</v>
      </c>
      <c r="E65" s="5">
        <f t="shared" si="1"/>
        <v>0.32</v>
      </c>
      <c r="F65" s="4">
        <f>Data!N60</f>
        <v>3</v>
      </c>
      <c r="G65" s="5">
        <f t="shared" si="2"/>
        <v>0.12</v>
      </c>
      <c r="H65" s="11">
        <f>Data!Z60</f>
        <v>4</v>
      </c>
      <c r="I65" s="13">
        <f t="shared" si="3"/>
        <v>0.16</v>
      </c>
      <c r="J65" s="30">
        <f t="shared" si="4"/>
        <v>15</v>
      </c>
      <c r="K65" s="13">
        <f t="shared" si="5"/>
        <v>0.6</v>
      </c>
      <c r="L65" s="4">
        <f>Data!O60</f>
        <v>2</v>
      </c>
      <c r="M65" s="5">
        <f t="shared" si="6"/>
        <v>0.08</v>
      </c>
      <c r="N65" s="4">
        <f>Data!P60</f>
        <v>8</v>
      </c>
      <c r="O65" s="5">
        <f t="shared" si="7"/>
        <v>0.32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5">
      <c r="A66" s="2" t="str">
        <f>Data!A61</f>
        <v>Harrisonburg</v>
      </c>
      <c r="B66" s="4">
        <f>Data!B61</f>
        <v>1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5">
      <c r="A67" s="2" t="str">
        <f>Data!A62</f>
        <v>Henrico</v>
      </c>
      <c r="B67" s="4">
        <f>Data!B62</f>
        <v>137</v>
      </c>
      <c r="C67" s="4">
        <f>Data!R62</f>
        <v>44</v>
      </c>
      <c r="D67" s="4">
        <f>Data!M62</f>
        <v>11</v>
      </c>
      <c r="E67" s="5">
        <f t="shared" si="1"/>
        <v>0.25</v>
      </c>
      <c r="F67" s="4">
        <f>Data!N62</f>
        <v>13</v>
      </c>
      <c r="G67" s="5">
        <f t="shared" si="2"/>
        <v>0.29545454545454547</v>
      </c>
      <c r="H67" s="11">
        <f>Data!Z62</f>
        <v>6</v>
      </c>
      <c r="I67" s="13">
        <f t="shared" si="3"/>
        <v>0.13636363636363635</v>
      </c>
      <c r="J67" s="30">
        <f t="shared" si="4"/>
        <v>30</v>
      </c>
      <c r="K67" s="13">
        <f t="shared" si="5"/>
        <v>0.68181818181818177</v>
      </c>
      <c r="L67" s="4">
        <f>Data!O62</f>
        <v>0</v>
      </c>
      <c r="M67" s="5">
        <f t="shared" si="6"/>
        <v>0</v>
      </c>
      <c r="N67" s="4">
        <f>Data!P62</f>
        <v>13</v>
      </c>
      <c r="O67" s="5">
        <f t="shared" si="7"/>
        <v>0.29545454545454547</v>
      </c>
      <c r="P67" s="11">
        <f>Data!X62</f>
        <v>0</v>
      </c>
      <c r="Q67" s="13">
        <f t="shared" si="8"/>
        <v>0</v>
      </c>
      <c r="R67" s="11">
        <f>Data!AA62</f>
        <v>1</v>
      </c>
      <c r="S67" s="13">
        <f t="shared" si="9"/>
        <v>2.2727272727272728E-2</v>
      </c>
      <c r="T67" s="44" t="str">
        <f>Data!AV62</f>
        <v>Central</v>
      </c>
    </row>
    <row r="68" spans="1:20" x14ac:dyDescent="0.25">
      <c r="A68" s="2" t="str">
        <f>Data!A63</f>
        <v>Henry</v>
      </c>
      <c r="B68" s="4">
        <f>Data!B63</f>
        <v>97</v>
      </c>
      <c r="C68" s="4">
        <f>Data!R63</f>
        <v>32</v>
      </c>
      <c r="D68" s="4">
        <f>Data!M63</f>
        <v>9</v>
      </c>
      <c r="E68" s="5">
        <f t="shared" si="1"/>
        <v>0.28125</v>
      </c>
      <c r="F68" s="4">
        <f>Data!N63</f>
        <v>13</v>
      </c>
      <c r="G68" s="5">
        <f t="shared" si="2"/>
        <v>0.40625</v>
      </c>
      <c r="H68" s="11">
        <f>Data!Z63</f>
        <v>6</v>
      </c>
      <c r="I68" s="13">
        <f t="shared" si="3"/>
        <v>0.1875</v>
      </c>
      <c r="J68" s="30">
        <f t="shared" si="4"/>
        <v>28</v>
      </c>
      <c r="K68" s="13">
        <f t="shared" si="5"/>
        <v>0.875</v>
      </c>
      <c r="L68" s="4">
        <f>Data!O63</f>
        <v>0</v>
      </c>
      <c r="M68" s="5">
        <f t="shared" si="6"/>
        <v>0</v>
      </c>
      <c r="N68" s="4">
        <f>Data!P63</f>
        <v>4</v>
      </c>
      <c r="O68" s="5">
        <f t="shared" si="7"/>
        <v>0.125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5">
      <c r="A69" s="2" t="str">
        <f>Data!A64</f>
        <v>Highland</v>
      </c>
      <c r="B69" s="4">
        <f>Data!B64</f>
        <v>0</v>
      </c>
      <c r="C69" s="4">
        <f>Data!R64</f>
        <v>1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1</v>
      </c>
      <c r="I69" s="13">
        <f t="shared" si="3"/>
        <v>1</v>
      </c>
      <c r="J69" s="30">
        <f t="shared" si="4"/>
        <v>1</v>
      </c>
      <c r="K69" s="13">
        <f t="shared" si="5"/>
        <v>1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5">
      <c r="A70" s="2" t="str">
        <f>Data!A65</f>
        <v>Hopewell</v>
      </c>
      <c r="B70" s="4">
        <f>Data!B65</f>
        <v>40</v>
      </c>
      <c r="C70" s="4">
        <f>Data!R65</f>
        <v>12</v>
      </c>
      <c r="D70" s="4">
        <f>Data!M65</f>
        <v>0</v>
      </c>
      <c r="E70" s="5">
        <f t="shared" si="1"/>
        <v>0</v>
      </c>
      <c r="F70" s="4">
        <f>Data!N65</f>
        <v>7</v>
      </c>
      <c r="G70" s="5">
        <f t="shared" si="2"/>
        <v>0.58333333333333337</v>
      </c>
      <c r="H70" s="11">
        <f>Data!Z65</f>
        <v>5</v>
      </c>
      <c r="I70" s="13">
        <f t="shared" si="3"/>
        <v>0.41666666666666669</v>
      </c>
      <c r="J70" s="30">
        <f t="shared" si="4"/>
        <v>12</v>
      </c>
      <c r="K70" s="13">
        <f t="shared" si="5"/>
        <v>1</v>
      </c>
      <c r="L70" s="4">
        <f>Data!O65</f>
        <v>0</v>
      </c>
      <c r="M70" s="5">
        <f t="shared" si="6"/>
        <v>0</v>
      </c>
      <c r="N70" s="4">
        <f>Data!P65</f>
        <v>0</v>
      </c>
      <c r="O70" s="5">
        <f t="shared" si="7"/>
        <v>0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5">
      <c r="A71" s="2" t="str">
        <f>Data!A66</f>
        <v>Isle Of Wight</v>
      </c>
      <c r="B71" s="4">
        <f>Data!B66</f>
        <v>16</v>
      </c>
      <c r="C71" s="4">
        <f>Data!R66</f>
        <v>1</v>
      </c>
      <c r="D71" s="4">
        <f>Data!M66</f>
        <v>0</v>
      </c>
      <c r="E71" s="5">
        <f t="shared" si="1"/>
        <v>0</v>
      </c>
      <c r="F71" s="4">
        <f>Data!N66</f>
        <v>0</v>
      </c>
      <c r="G71" s="5">
        <f t="shared" si="2"/>
        <v>0</v>
      </c>
      <c r="H71" s="11">
        <f>Data!Z66</f>
        <v>0</v>
      </c>
      <c r="I71" s="13">
        <f t="shared" si="3"/>
        <v>0</v>
      </c>
      <c r="J71" s="30">
        <f t="shared" si="4"/>
        <v>0</v>
      </c>
      <c r="K71" s="13">
        <f t="shared" si="5"/>
        <v>0</v>
      </c>
      <c r="L71" s="4">
        <f>Data!O66</f>
        <v>0</v>
      </c>
      <c r="M71" s="5">
        <f t="shared" si="6"/>
        <v>0</v>
      </c>
      <c r="N71" s="4">
        <f>Data!P66</f>
        <v>1</v>
      </c>
      <c r="O71" s="5">
        <f t="shared" si="7"/>
        <v>1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5">
      <c r="A72" s="2" t="str">
        <f>Data!A67</f>
        <v>James City</v>
      </c>
      <c r="B72" s="4">
        <f>Data!B67</f>
        <v>25</v>
      </c>
      <c r="C72" s="4">
        <f>Data!R67</f>
        <v>11</v>
      </c>
      <c r="D72" s="4">
        <f>Data!M67</f>
        <v>5</v>
      </c>
      <c r="E72" s="5">
        <f t="shared" ref="E72:E135" si="11">IF(C72=0,0,D72/C72)</f>
        <v>0.45454545454545453</v>
      </c>
      <c r="F72" s="4">
        <f>Data!N67</f>
        <v>5</v>
      </c>
      <c r="G72" s="5">
        <f t="shared" ref="G72:G135" si="12">IF(C72=0,0,F72/C72)</f>
        <v>0.45454545454545453</v>
      </c>
      <c r="H72" s="11">
        <f>Data!Z67</f>
        <v>0</v>
      </c>
      <c r="I72" s="13">
        <f t="shared" ref="I72:I135" si="13">IF(C72=0,0,H72/C72)</f>
        <v>0</v>
      </c>
      <c r="J72" s="30">
        <f t="shared" ref="J72:J135" si="14">H72+F72+D72</f>
        <v>10</v>
      </c>
      <c r="K72" s="13">
        <f t="shared" ref="K72:K135" si="15">IF(C72=0,0,J72/C72)</f>
        <v>0.90909090909090906</v>
      </c>
      <c r="L72" s="4">
        <f>Data!O67</f>
        <v>0</v>
      </c>
      <c r="M72" s="5">
        <f t="shared" ref="M72:M135" si="16">IF(C72=0,0,L72/C72)</f>
        <v>0</v>
      </c>
      <c r="N72" s="4">
        <f>Data!P67</f>
        <v>1</v>
      </c>
      <c r="O72" s="5">
        <f t="shared" ref="O72:O135" si="17">IF(C72=0,0,N72/C72)</f>
        <v>9.0909090909090912E-2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5">
      <c r="A73" s="2" t="str">
        <f>Data!A68</f>
        <v>King And Queen</v>
      </c>
      <c r="B73" s="4">
        <f>Data!B68</f>
        <v>7</v>
      </c>
      <c r="C73" s="4">
        <f>Data!R68</f>
        <v>0</v>
      </c>
      <c r="D73" s="4">
        <f>Data!M68</f>
        <v>0</v>
      </c>
      <c r="E73" s="5">
        <f t="shared" si="11"/>
        <v>0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0</v>
      </c>
      <c r="K73" s="13">
        <f t="shared" si="15"/>
        <v>0</v>
      </c>
      <c r="L73" s="4">
        <f>Data!O68</f>
        <v>0</v>
      </c>
      <c r="M73" s="5">
        <f t="shared" si="16"/>
        <v>0</v>
      </c>
      <c r="N73" s="4">
        <f>Data!P68</f>
        <v>0</v>
      </c>
      <c r="O73" s="5">
        <f t="shared" si="17"/>
        <v>0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5">
      <c r="A74" s="2" t="str">
        <f>Data!A69</f>
        <v>King George</v>
      </c>
      <c r="B74" s="4">
        <f>Data!B69</f>
        <v>9</v>
      </c>
      <c r="C74" s="4">
        <f>Data!R69</f>
        <v>0</v>
      </c>
      <c r="D74" s="4">
        <f>Data!M69</f>
        <v>0</v>
      </c>
      <c r="E74" s="5">
        <f t="shared" si="11"/>
        <v>0</v>
      </c>
      <c r="F74" s="4">
        <f>Data!N69</f>
        <v>0</v>
      </c>
      <c r="G74" s="5">
        <f t="shared" si="12"/>
        <v>0</v>
      </c>
      <c r="H74" s="11">
        <f>Data!Z69</f>
        <v>0</v>
      </c>
      <c r="I74" s="13">
        <f t="shared" si="13"/>
        <v>0</v>
      </c>
      <c r="J74" s="30">
        <f t="shared" si="14"/>
        <v>0</v>
      </c>
      <c r="K74" s="13">
        <f t="shared" si="15"/>
        <v>0</v>
      </c>
      <c r="L74" s="4">
        <f>Data!O69</f>
        <v>0</v>
      </c>
      <c r="M74" s="5">
        <f t="shared" si="16"/>
        <v>0</v>
      </c>
      <c r="N74" s="4">
        <f>Data!P69</f>
        <v>0</v>
      </c>
      <c r="O74" s="5">
        <f t="shared" si="17"/>
        <v>0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5">
      <c r="A75" s="2" t="str">
        <f>Data!A70</f>
        <v>King William</v>
      </c>
      <c r="B75" s="4">
        <f>Data!B70</f>
        <v>6</v>
      </c>
      <c r="C75" s="4">
        <f>Data!R70</f>
        <v>1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1</v>
      </c>
      <c r="I75" s="13">
        <f t="shared" si="13"/>
        <v>1</v>
      </c>
      <c r="J75" s="30">
        <f t="shared" si="14"/>
        <v>1</v>
      </c>
      <c r="K75" s="13">
        <f t="shared" si="15"/>
        <v>1</v>
      </c>
      <c r="L75" s="4">
        <f>Data!O70</f>
        <v>0</v>
      </c>
      <c r="M75" s="5">
        <f t="shared" si="16"/>
        <v>0</v>
      </c>
      <c r="N75" s="4">
        <f>Data!P70</f>
        <v>0</v>
      </c>
      <c r="O75" s="5">
        <f t="shared" si="17"/>
        <v>0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5">
      <c r="A76" s="2" t="str">
        <f>Data!A71</f>
        <v>Lancaster</v>
      </c>
      <c r="B76" s="4">
        <f>Data!B71</f>
        <v>4</v>
      </c>
      <c r="C76" s="4">
        <f>Data!R71</f>
        <v>0</v>
      </c>
      <c r="D76" s="4">
        <f>Data!M71</f>
        <v>0</v>
      </c>
      <c r="E76" s="5">
        <f t="shared" si="11"/>
        <v>0</v>
      </c>
      <c r="F76" s="4">
        <f>Data!N71</f>
        <v>0</v>
      </c>
      <c r="G76" s="5">
        <f t="shared" si="12"/>
        <v>0</v>
      </c>
      <c r="H76" s="11">
        <f>Data!Z71</f>
        <v>0</v>
      </c>
      <c r="I76" s="13">
        <f t="shared" si="13"/>
        <v>0</v>
      </c>
      <c r="J76" s="30">
        <f t="shared" si="14"/>
        <v>0</v>
      </c>
      <c r="K76" s="13">
        <f t="shared" si="15"/>
        <v>0</v>
      </c>
      <c r="L76" s="4">
        <f>Data!O71</f>
        <v>0</v>
      </c>
      <c r="M76" s="5">
        <f t="shared" si="16"/>
        <v>0</v>
      </c>
      <c r="N76" s="4">
        <f>Data!P71</f>
        <v>0</v>
      </c>
      <c r="O76" s="5">
        <f t="shared" si="17"/>
        <v>0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5">
      <c r="A77" s="2" t="str">
        <f>Data!A72</f>
        <v>Lee</v>
      </c>
      <c r="B77" s="4">
        <f>Data!B72</f>
        <v>66</v>
      </c>
      <c r="C77" s="4">
        <f>Data!R72</f>
        <v>28</v>
      </c>
      <c r="D77" s="4">
        <f>Data!M72</f>
        <v>15</v>
      </c>
      <c r="E77" s="5">
        <f t="shared" si="11"/>
        <v>0.5357142857142857</v>
      </c>
      <c r="F77" s="4">
        <f>Data!N72</f>
        <v>4</v>
      </c>
      <c r="G77" s="5">
        <f t="shared" si="12"/>
        <v>0.14285714285714285</v>
      </c>
      <c r="H77" s="11">
        <f>Data!Z72</f>
        <v>6</v>
      </c>
      <c r="I77" s="13">
        <f t="shared" si="13"/>
        <v>0.21428571428571427</v>
      </c>
      <c r="J77" s="30">
        <f t="shared" si="14"/>
        <v>25</v>
      </c>
      <c r="K77" s="13">
        <f t="shared" si="15"/>
        <v>0.8928571428571429</v>
      </c>
      <c r="L77" s="4">
        <f>Data!O72</f>
        <v>0</v>
      </c>
      <c r="M77" s="5">
        <f t="shared" si="16"/>
        <v>0</v>
      </c>
      <c r="N77" s="4">
        <f>Data!P72</f>
        <v>3</v>
      </c>
      <c r="O77" s="5">
        <f t="shared" si="17"/>
        <v>0.10714285714285714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5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5">
      <c r="A79" s="2" t="str">
        <f>Data!A74</f>
        <v>Loudoun</v>
      </c>
      <c r="B79" s="4">
        <f>Data!B74</f>
        <v>41</v>
      </c>
      <c r="C79" s="4">
        <f>Data!R74</f>
        <v>19</v>
      </c>
      <c r="D79" s="4">
        <f>Data!M74</f>
        <v>5</v>
      </c>
      <c r="E79" s="5">
        <f t="shared" si="11"/>
        <v>0.26315789473684209</v>
      </c>
      <c r="F79" s="4">
        <f>Data!N74</f>
        <v>3</v>
      </c>
      <c r="G79" s="5">
        <f t="shared" si="12"/>
        <v>0.15789473684210525</v>
      </c>
      <c r="H79" s="11">
        <f>Data!Z74</f>
        <v>2</v>
      </c>
      <c r="I79" s="13">
        <f t="shared" si="13"/>
        <v>0.10526315789473684</v>
      </c>
      <c r="J79" s="30">
        <f t="shared" si="14"/>
        <v>10</v>
      </c>
      <c r="K79" s="13">
        <f t="shared" si="15"/>
        <v>0.52631578947368418</v>
      </c>
      <c r="L79" s="4">
        <f>Data!O74</f>
        <v>0</v>
      </c>
      <c r="M79" s="5">
        <f t="shared" si="16"/>
        <v>0</v>
      </c>
      <c r="N79" s="4">
        <f>Data!P74</f>
        <v>9</v>
      </c>
      <c r="O79" s="5">
        <f t="shared" si="17"/>
        <v>0.47368421052631576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5">
      <c r="A80" s="2" t="str">
        <f>Data!A75</f>
        <v>Louisa</v>
      </c>
      <c r="B80" s="4">
        <f>Data!B75</f>
        <v>18</v>
      </c>
      <c r="C80" s="4">
        <f>Data!R75</f>
        <v>11</v>
      </c>
      <c r="D80" s="4">
        <f>Data!M75</f>
        <v>4</v>
      </c>
      <c r="E80" s="5">
        <f t="shared" si="11"/>
        <v>0.36363636363636365</v>
      </c>
      <c r="F80" s="4">
        <f>Data!N75</f>
        <v>0</v>
      </c>
      <c r="G80" s="5">
        <f t="shared" si="12"/>
        <v>0</v>
      </c>
      <c r="H80" s="11">
        <f>Data!Z75</f>
        <v>4</v>
      </c>
      <c r="I80" s="13">
        <f t="shared" si="13"/>
        <v>0.36363636363636365</v>
      </c>
      <c r="J80" s="30">
        <f t="shared" si="14"/>
        <v>8</v>
      </c>
      <c r="K80" s="13">
        <f t="shared" si="15"/>
        <v>0.72727272727272729</v>
      </c>
      <c r="L80" s="4">
        <f>Data!O75</f>
        <v>0</v>
      </c>
      <c r="M80" s="5">
        <f t="shared" si="16"/>
        <v>0</v>
      </c>
      <c r="N80" s="4">
        <f>Data!P75</f>
        <v>3</v>
      </c>
      <c r="O80" s="5">
        <f t="shared" si="17"/>
        <v>0.27272727272727271</v>
      </c>
      <c r="P80" s="11">
        <f>Data!X75</f>
        <v>0</v>
      </c>
      <c r="Q80" s="13">
        <f t="shared" si="18"/>
        <v>0</v>
      </c>
      <c r="R80" s="11">
        <f>Data!AA75</f>
        <v>0</v>
      </c>
      <c r="S80" s="13">
        <f t="shared" si="10"/>
        <v>0</v>
      </c>
      <c r="T80" s="44" t="str">
        <f>Data!AV75</f>
        <v>Northern</v>
      </c>
    </row>
    <row r="81" spans="1:20" x14ac:dyDescent="0.25">
      <c r="A81" s="2" t="str">
        <f>Data!A76</f>
        <v>Lunenburg</v>
      </c>
      <c r="B81" s="4">
        <f>Data!B76</f>
        <v>6</v>
      </c>
      <c r="C81" s="4">
        <f>Data!R76</f>
        <v>2</v>
      </c>
      <c r="D81" s="4">
        <f>Data!M76</f>
        <v>1</v>
      </c>
      <c r="E81" s="5">
        <f t="shared" si="11"/>
        <v>0.5</v>
      </c>
      <c r="F81" s="4">
        <f>Data!N76</f>
        <v>1</v>
      </c>
      <c r="G81" s="5">
        <f t="shared" si="12"/>
        <v>0.5</v>
      </c>
      <c r="H81" s="11">
        <f>Data!Z76</f>
        <v>0</v>
      </c>
      <c r="I81" s="13">
        <f t="shared" si="13"/>
        <v>0</v>
      </c>
      <c r="J81" s="30">
        <f t="shared" si="14"/>
        <v>2</v>
      </c>
      <c r="K81" s="13">
        <f t="shared" si="15"/>
        <v>1</v>
      </c>
      <c r="L81" s="4">
        <f>Data!O76</f>
        <v>0</v>
      </c>
      <c r="M81" s="5">
        <f t="shared" si="16"/>
        <v>0</v>
      </c>
      <c r="N81" s="4">
        <f>Data!P76</f>
        <v>0</v>
      </c>
      <c r="O81" s="5">
        <f t="shared" si="17"/>
        <v>0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5">
      <c r="A82" s="2" t="str">
        <f>Data!A77</f>
        <v>Lynchburg</v>
      </c>
      <c r="B82" s="4">
        <f>Data!B77</f>
        <v>184</v>
      </c>
      <c r="C82" s="4">
        <f>Data!R77</f>
        <v>84</v>
      </c>
      <c r="D82" s="4">
        <f>Data!M77</f>
        <v>26</v>
      </c>
      <c r="E82" s="5">
        <f t="shared" si="11"/>
        <v>0.30952380952380953</v>
      </c>
      <c r="F82" s="4">
        <f>Data!N77</f>
        <v>38</v>
      </c>
      <c r="G82" s="5">
        <f t="shared" si="12"/>
        <v>0.45238095238095238</v>
      </c>
      <c r="H82" s="11">
        <f>Data!Z77</f>
        <v>12</v>
      </c>
      <c r="I82" s="13">
        <f t="shared" si="13"/>
        <v>0.14285714285714285</v>
      </c>
      <c r="J82" s="30">
        <f t="shared" si="14"/>
        <v>76</v>
      </c>
      <c r="K82" s="13">
        <f t="shared" si="15"/>
        <v>0.90476190476190477</v>
      </c>
      <c r="L82" s="4">
        <f>Data!O77</f>
        <v>0</v>
      </c>
      <c r="M82" s="5">
        <f t="shared" si="16"/>
        <v>0</v>
      </c>
      <c r="N82" s="4">
        <f>Data!P77</f>
        <v>7</v>
      </c>
      <c r="O82" s="5">
        <f t="shared" si="17"/>
        <v>8.3333333333333329E-2</v>
      </c>
      <c r="P82" s="11">
        <f>Data!X77</f>
        <v>1</v>
      </c>
      <c r="Q82" s="13">
        <f t="shared" si="18"/>
        <v>1.1904761904761904E-2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5">
      <c r="A83" s="2" t="str">
        <f>Data!A78</f>
        <v>Madison</v>
      </c>
      <c r="B83" s="4">
        <f>Data!B78</f>
        <v>17</v>
      </c>
      <c r="C83" s="4">
        <f>Data!R78</f>
        <v>12</v>
      </c>
      <c r="D83" s="4">
        <f>Data!M78</f>
        <v>1</v>
      </c>
      <c r="E83" s="5">
        <f t="shared" si="11"/>
        <v>8.3333333333333329E-2</v>
      </c>
      <c r="F83" s="4">
        <f>Data!N78</f>
        <v>5</v>
      </c>
      <c r="G83" s="5">
        <f t="shared" si="12"/>
        <v>0.41666666666666669</v>
      </c>
      <c r="H83" s="11">
        <f>Data!Z78</f>
        <v>2</v>
      </c>
      <c r="I83" s="13">
        <f t="shared" si="13"/>
        <v>0.16666666666666666</v>
      </c>
      <c r="J83" s="30">
        <f t="shared" si="14"/>
        <v>8</v>
      </c>
      <c r="K83" s="13">
        <f t="shared" si="15"/>
        <v>0.66666666666666663</v>
      </c>
      <c r="L83" s="4">
        <f>Data!O78</f>
        <v>0</v>
      </c>
      <c r="M83" s="5">
        <f t="shared" si="16"/>
        <v>0</v>
      </c>
      <c r="N83" s="4">
        <f>Data!P78</f>
        <v>4</v>
      </c>
      <c r="O83" s="5">
        <f t="shared" si="17"/>
        <v>0.33333333333333331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5">
      <c r="A84" s="2" t="str">
        <f>Data!A79</f>
        <v>Manassas</v>
      </c>
      <c r="B84" s="4">
        <f>Data!B79</f>
        <v>13</v>
      </c>
      <c r="C84" s="4">
        <f>Data!R79</f>
        <v>6</v>
      </c>
      <c r="D84" s="4">
        <f>Data!M79</f>
        <v>5</v>
      </c>
      <c r="E84" s="5">
        <f t="shared" si="11"/>
        <v>0.83333333333333337</v>
      </c>
      <c r="F84" s="4">
        <f>Data!N79</f>
        <v>0</v>
      </c>
      <c r="G84" s="5">
        <f t="shared" si="12"/>
        <v>0</v>
      </c>
      <c r="H84" s="11">
        <f>Data!Z79</f>
        <v>0</v>
      </c>
      <c r="I84" s="13">
        <f t="shared" si="13"/>
        <v>0</v>
      </c>
      <c r="J84" s="30">
        <f t="shared" si="14"/>
        <v>5</v>
      </c>
      <c r="K84" s="13">
        <f t="shared" si="15"/>
        <v>0.83333333333333337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1</v>
      </c>
      <c r="S84" s="13">
        <f t="shared" si="10"/>
        <v>0.16666666666666666</v>
      </c>
      <c r="T84" s="44" t="str">
        <f>Data!AV79</f>
        <v>Northern</v>
      </c>
    </row>
    <row r="85" spans="1:20" x14ac:dyDescent="0.25">
      <c r="A85" s="2" t="str">
        <f>Data!A80</f>
        <v>Manassas Park</v>
      </c>
      <c r="B85" s="4">
        <f>Data!B80</f>
        <v>16</v>
      </c>
      <c r="C85" s="4">
        <f>Data!R80</f>
        <v>5</v>
      </c>
      <c r="D85" s="4">
        <f>Data!M80</f>
        <v>3</v>
      </c>
      <c r="E85" s="5">
        <f t="shared" si="11"/>
        <v>0.6</v>
      </c>
      <c r="F85" s="4">
        <f>Data!N80</f>
        <v>2</v>
      </c>
      <c r="G85" s="5">
        <f t="shared" si="12"/>
        <v>0.4</v>
      </c>
      <c r="H85" s="11">
        <f>Data!Z80</f>
        <v>0</v>
      </c>
      <c r="I85" s="13">
        <f t="shared" si="13"/>
        <v>0</v>
      </c>
      <c r="J85" s="30">
        <f t="shared" si="14"/>
        <v>5</v>
      </c>
      <c r="K85" s="13">
        <f t="shared" si="15"/>
        <v>1</v>
      </c>
      <c r="L85" s="4">
        <f>Data!O80</f>
        <v>0</v>
      </c>
      <c r="M85" s="5">
        <f t="shared" si="16"/>
        <v>0</v>
      </c>
      <c r="N85" s="4">
        <f>Data!P80</f>
        <v>0</v>
      </c>
      <c r="O85" s="5">
        <f t="shared" si="17"/>
        <v>0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5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5">
      <c r="A87" s="2" t="str">
        <f>Data!A82</f>
        <v>Mathews</v>
      </c>
      <c r="B87" s="4">
        <f>Data!B82</f>
        <v>6</v>
      </c>
      <c r="C87" s="4">
        <f>Data!R82</f>
        <v>7</v>
      </c>
      <c r="D87" s="4">
        <f>Data!M82</f>
        <v>0</v>
      </c>
      <c r="E87" s="5">
        <f t="shared" si="11"/>
        <v>0</v>
      </c>
      <c r="F87" s="4">
        <f>Data!N82</f>
        <v>2</v>
      </c>
      <c r="G87" s="5">
        <f t="shared" si="12"/>
        <v>0.2857142857142857</v>
      </c>
      <c r="H87" s="11">
        <f>Data!Z82</f>
        <v>5</v>
      </c>
      <c r="I87" s="13">
        <f t="shared" si="13"/>
        <v>0.7142857142857143</v>
      </c>
      <c r="J87" s="30">
        <f t="shared" si="14"/>
        <v>7</v>
      </c>
      <c r="K87" s="13">
        <f t="shared" si="15"/>
        <v>1</v>
      </c>
      <c r="L87" s="4">
        <f>Data!O82</f>
        <v>0</v>
      </c>
      <c r="M87" s="5">
        <f t="shared" si="16"/>
        <v>0</v>
      </c>
      <c r="N87" s="4">
        <f>Data!P82</f>
        <v>0</v>
      </c>
      <c r="O87" s="5">
        <f t="shared" si="17"/>
        <v>0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5">
      <c r="A88" s="2" t="str">
        <f>Data!A83</f>
        <v>Mecklenburg</v>
      </c>
      <c r="B88" s="4">
        <f>Data!B83</f>
        <v>18</v>
      </c>
      <c r="C88" s="4">
        <f>Data!R83</f>
        <v>16</v>
      </c>
      <c r="D88" s="4">
        <f>Data!M83</f>
        <v>4</v>
      </c>
      <c r="E88" s="5">
        <f t="shared" si="11"/>
        <v>0.25</v>
      </c>
      <c r="F88" s="4">
        <f>Data!N83</f>
        <v>2</v>
      </c>
      <c r="G88" s="5">
        <f t="shared" si="12"/>
        <v>0.125</v>
      </c>
      <c r="H88" s="11">
        <f>Data!Z83</f>
        <v>8</v>
      </c>
      <c r="I88" s="13">
        <f t="shared" si="13"/>
        <v>0.5</v>
      </c>
      <c r="J88" s="30">
        <f t="shared" si="14"/>
        <v>14</v>
      </c>
      <c r="K88" s="13">
        <f t="shared" si="15"/>
        <v>0.875</v>
      </c>
      <c r="L88" s="4">
        <f>Data!O83</f>
        <v>0</v>
      </c>
      <c r="M88" s="5">
        <f t="shared" si="16"/>
        <v>0</v>
      </c>
      <c r="N88" s="4">
        <f>Data!P83</f>
        <v>2</v>
      </c>
      <c r="O88" s="5">
        <f t="shared" si="17"/>
        <v>0.125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5">
      <c r="A89" s="2" t="str">
        <f>Data!A84</f>
        <v>Middlesex</v>
      </c>
      <c r="B89" s="4">
        <f>Data!B84</f>
        <v>3</v>
      </c>
      <c r="C89" s="4">
        <f>Data!R84</f>
        <v>3</v>
      </c>
      <c r="D89" s="4">
        <f>Data!M84</f>
        <v>0</v>
      </c>
      <c r="E89" s="5">
        <f t="shared" si="11"/>
        <v>0</v>
      </c>
      <c r="F89" s="4">
        <f>Data!N84</f>
        <v>0</v>
      </c>
      <c r="G89" s="5">
        <f t="shared" si="12"/>
        <v>0</v>
      </c>
      <c r="H89" s="11">
        <f>Data!Z84</f>
        <v>0</v>
      </c>
      <c r="I89" s="13">
        <f t="shared" si="13"/>
        <v>0</v>
      </c>
      <c r="J89" s="30">
        <f t="shared" si="14"/>
        <v>0</v>
      </c>
      <c r="K89" s="13">
        <f t="shared" si="15"/>
        <v>0</v>
      </c>
      <c r="L89" s="4">
        <f>Data!O84</f>
        <v>0</v>
      </c>
      <c r="M89" s="5">
        <f t="shared" si="16"/>
        <v>0</v>
      </c>
      <c r="N89" s="4">
        <f>Data!P84</f>
        <v>3</v>
      </c>
      <c r="O89" s="5">
        <f t="shared" si="17"/>
        <v>1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5">
      <c r="A90" s="2" t="str">
        <f>Data!A85</f>
        <v>Montgomery</v>
      </c>
      <c r="B90" s="4">
        <f>Data!B85</f>
        <v>20</v>
      </c>
      <c r="C90" s="4">
        <f>Data!R85</f>
        <v>23</v>
      </c>
      <c r="D90" s="4">
        <f>Data!M85</f>
        <v>6</v>
      </c>
      <c r="E90" s="5">
        <f t="shared" si="11"/>
        <v>0.2608695652173913</v>
      </c>
      <c r="F90" s="4">
        <f>Data!N85</f>
        <v>8</v>
      </c>
      <c r="G90" s="5">
        <f t="shared" si="12"/>
        <v>0.34782608695652173</v>
      </c>
      <c r="H90" s="11">
        <f>Data!Z85</f>
        <v>1</v>
      </c>
      <c r="I90" s="13">
        <f t="shared" si="13"/>
        <v>4.3478260869565216E-2</v>
      </c>
      <c r="J90" s="30">
        <f t="shared" si="14"/>
        <v>15</v>
      </c>
      <c r="K90" s="13">
        <f t="shared" si="15"/>
        <v>0.65217391304347827</v>
      </c>
      <c r="L90" s="4">
        <f>Data!O85</f>
        <v>0</v>
      </c>
      <c r="M90" s="5">
        <f t="shared" si="16"/>
        <v>0</v>
      </c>
      <c r="N90" s="4">
        <f>Data!P85</f>
        <v>7</v>
      </c>
      <c r="O90" s="5">
        <f t="shared" si="17"/>
        <v>0.30434782608695654</v>
      </c>
      <c r="P90" s="11">
        <f>Data!X85</f>
        <v>1</v>
      </c>
      <c r="Q90" s="13">
        <f t="shared" si="18"/>
        <v>4.3478260869565216E-2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5">
      <c r="A91" s="2" t="str">
        <f>Data!A86</f>
        <v>Nelson</v>
      </c>
      <c r="B91" s="4">
        <f>Data!B86</f>
        <v>16</v>
      </c>
      <c r="C91" s="4">
        <f>Data!R86</f>
        <v>7</v>
      </c>
      <c r="D91" s="4">
        <f>Data!M86</f>
        <v>5</v>
      </c>
      <c r="E91" s="5">
        <f t="shared" si="11"/>
        <v>0.7142857142857143</v>
      </c>
      <c r="F91" s="4">
        <f>Data!N86</f>
        <v>0</v>
      </c>
      <c r="G91" s="5">
        <f t="shared" si="12"/>
        <v>0</v>
      </c>
      <c r="H91" s="11">
        <f>Data!Z86</f>
        <v>1</v>
      </c>
      <c r="I91" s="13">
        <f t="shared" si="13"/>
        <v>0.14285714285714285</v>
      </c>
      <c r="J91" s="30">
        <f t="shared" si="14"/>
        <v>6</v>
      </c>
      <c r="K91" s="13">
        <f t="shared" si="15"/>
        <v>0.8571428571428571</v>
      </c>
      <c r="L91" s="4">
        <f>Data!O86</f>
        <v>0</v>
      </c>
      <c r="M91" s="5">
        <f t="shared" si="16"/>
        <v>0</v>
      </c>
      <c r="N91" s="4">
        <f>Data!P86</f>
        <v>1</v>
      </c>
      <c r="O91" s="5">
        <f t="shared" si="17"/>
        <v>0.14285714285714285</v>
      </c>
      <c r="P91" s="11">
        <f>Data!X86</f>
        <v>0</v>
      </c>
      <c r="Q91" s="13">
        <f t="shared" si="18"/>
        <v>0</v>
      </c>
      <c r="R91" s="11">
        <f>Data!AA86</f>
        <v>0</v>
      </c>
      <c r="S91" s="13">
        <f t="shared" si="10"/>
        <v>0</v>
      </c>
      <c r="T91" s="44" t="str">
        <f>Data!AV86</f>
        <v>Piedmont</v>
      </c>
    </row>
    <row r="92" spans="1:20" x14ac:dyDescent="0.25">
      <c r="A92" s="2" t="str">
        <f>Data!A87</f>
        <v>New Kent</v>
      </c>
      <c r="B92" s="4">
        <f>Data!B87</f>
        <v>6</v>
      </c>
      <c r="C92" s="4">
        <f>Data!R87</f>
        <v>0</v>
      </c>
      <c r="D92" s="4">
        <f>Data!M87</f>
        <v>0</v>
      </c>
      <c r="E92" s="5">
        <f t="shared" si="11"/>
        <v>0</v>
      </c>
      <c r="F92" s="4">
        <f>Data!N87</f>
        <v>0</v>
      </c>
      <c r="G92" s="5">
        <f t="shared" si="12"/>
        <v>0</v>
      </c>
      <c r="H92" s="11">
        <f>Data!Z87</f>
        <v>0</v>
      </c>
      <c r="I92" s="13">
        <f t="shared" si="13"/>
        <v>0</v>
      </c>
      <c r="J92" s="30">
        <f t="shared" si="14"/>
        <v>0</v>
      </c>
      <c r="K92" s="13">
        <f t="shared" si="15"/>
        <v>0</v>
      </c>
      <c r="L92" s="4">
        <f>Data!O87</f>
        <v>0</v>
      </c>
      <c r="M92" s="5">
        <f t="shared" si="16"/>
        <v>0</v>
      </c>
      <c r="N92" s="4">
        <f>Data!P87</f>
        <v>0</v>
      </c>
      <c r="O92" s="5">
        <f t="shared" si="17"/>
        <v>0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5">
      <c r="A93" s="2" t="str">
        <f>Data!A88</f>
        <v>Newport News</v>
      </c>
      <c r="B93" s="4">
        <f>Data!B88</f>
        <v>109</v>
      </c>
      <c r="C93" s="4">
        <f>Data!R88</f>
        <v>47</v>
      </c>
      <c r="D93" s="4">
        <f>Data!M88</f>
        <v>8</v>
      </c>
      <c r="E93" s="5">
        <f t="shared" si="11"/>
        <v>0.1702127659574468</v>
      </c>
      <c r="F93" s="4">
        <f>Data!N88</f>
        <v>10</v>
      </c>
      <c r="G93" s="5">
        <f t="shared" si="12"/>
        <v>0.21276595744680851</v>
      </c>
      <c r="H93" s="11">
        <f>Data!Z88</f>
        <v>15</v>
      </c>
      <c r="I93" s="13">
        <f t="shared" si="13"/>
        <v>0.31914893617021278</v>
      </c>
      <c r="J93" s="30">
        <f t="shared" si="14"/>
        <v>33</v>
      </c>
      <c r="K93" s="13">
        <f t="shared" si="15"/>
        <v>0.7021276595744681</v>
      </c>
      <c r="L93" s="4">
        <f>Data!O88</f>
        <v>1</v>
      </c>
      <c r="M93" s="5">
        <f t="shared" si="16"/>
        <v>2.1276595744680851E-2</v>
      </c>
      <c r="N93" s="4">
        <f>Data!P88</f>
        <v>13</v>
      </c>
      <c r="O93" s="5">
        <f t="shared" si="17"/>
        <v>0.27659574468085107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5">
      <c r="A94" s="2" t="str">
        <f>Data!A89</f>
        <v>Norfolk</v>
      </c>
      <c r="B94" s="4">
        <f>Data!B89</f>
        <v>205</v>
      </c>
      <c r="C94" s="4">
        <f>Data!R89</f>
        <v>89</v>
      </c>
      <c r="D94" s="4">
        <f>Data!M89</f>
        <v>31</v>
      </c>
      <c r="E94" s="5">
        <f t="shared" si="11"/>
        <v>0.34831460674157305</v>
      </c>
      <c r="F94" s="4">
        <f>Data!N89</f>
        <v>21</v>
      </c>
      <c r="G94" s="5">
        <f t="shared" si="12"/>
        <v>0.23595505617977527</v>
      </c>
      <c r="H94" s="11">
        <f>Data!Z89</f>
        <v>11</v>
      </c>
      <c r="I94" s="13">
        <f t="shared" si="13"/>
        <v>0.12359550561797752</v>
      </c>
      <c r="J94" s="30">
        <f t="shared" si="14"/>
        <v>63</v>
      </c>
      <c r="K94" s="13">
        <f t="shared" si="15"/>
        <v>0.7078651685393258</v>
      </c>
      <c r="L94" s="4">
        <f>Data!O89</f>
        <v>6</v>
      </c>
      <c r="M94" s="5">
        <f t="shared" si="16"/>
        <v>6.741573033707865E-2</v>
      </c>
      <c r="N94" s="4">
        <f>Data!P89</f>
        <v>20</v>
      </c>
      <c r="O94" s="5">
        <f t="shared" si="17"/>
        <v>0.2247191011235955</v>
      </c>
      <c r="P94" s="11">
        <f>Data!X89</f>
        <v>0</v>
      </c>
      <c r="Q94" s="13">
        <f t="shared" si="18"/>
        <v>0</v>
      </c>
      <c r="R94" s="11">
        <f>Data!AA89</f>
        <v>0</v>
      </c>
      <c r="S94" s="13">
        <f t="shared" si="10"/>
        <v>0</v>
      </c>
      <c r="T94" s="44" t="str">
        <f>Data!AV89</f>
        <v>Eastern</v>
      </c>
    </row>
    <row r="95" spans="1:20" x14ac:dyDescent="0.25">
      <c r="A95" s="2" t="str">
        <f>Data!A90</f>
        <v>Northampton</v>
      </c>
      <c r="B95" s="4">
        <f>Data!B90</f>
        <v>4</v>
      </c>
      <c r="C95" s="4">
        <f>Data!R90</f>
        <v>2</v>
      </c>
      <c r="D95" s="4">
        <f>Data!M90</f>
        <v>2</v>
      </c>
      <c r="E95" s="5">
        <f t="shared" si="11"/>
        <v>1</v>
      </c>
      <c r="F95" s="4">
        <f>Data!N90</f>
        <v>0</v>
      </c>
      <c r="G95" s="5">
        <f t="shared" si="12"/>
        <v>0</v>
      </c>
      <c r="H95" s="11">
        <f>Data!Z90</f>
        <v>0</v>
      </c>
      <c r="I95" s="13">
        <f t="shared" si="13"/>
        <v>0</v>
      </c>
      <c r="J95" s="30">
        <f t="shared" si="14"/>
        <v>2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5">
      <c r="A96" s="2" t="str">
        <f>Data!A91</f>
        <v>Northumberland</v>
      </c>
      <c r="B96" s="4">
        <f>Data!B91</f>
        <v>2</v>
      </c>
      <c r="C96" s="4">
        <f>Data!R91</f>
        <v>1</v>
      </c>
      <c r="D96" s="4">
        <f>Data!M91</f>
        <v>0</v>
      </c>
      <c r="E96" s="5">
        <f t="shared" si="11"/>
        <v>0</v>
      </c>
      <c r="F96" s="4">
        <f>Data!N91</f>
        <v>1</v>
      </c>
      <c r="G96" s="5">
        <f t="shared" si="12"/>
        <v>1</v>
      </c>
      <c r="H96" s="11">
        <f>Data!Z91</f>
        <v>0</v>
      </c>
      <c r="I96" s="13">
        <f t="shared" si="13"/>
        <v>0</v>
      </c>
      <c r="J96" s="30">
        <f t="shared" si="14"/>
        <v>1</v>
      </c>
      <c r="K96" s="13">
        <f t="shared" si="15"/>
        <v>1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5">
      <c r="A97" s="2" t="str">
        <f>Data!A92</f>
        <v>Norton</v>
      </c>
      <c r="B97" s="4">
        <f>Data!B92</f>
        <v>11</v>
      </c>
      <c r="C97" s="4">
        <f>Data!R92</f>
        <v>3</v>
      </c>
      <c r="D97" s="4">
        <f>Data!M92</f>
        <v>0</v>
      </c>
      <c r="E97" s="5">
        <f t="shared" si="11"/>
        <v>0</v>
      </c>
      <c r="F97" s="4">
        <f>Data!N92</f>
        <v>2</v>
      </c>
      <c r="G97" s="5">
        <f t="shared" si="12"/>
        <v>0.66666666666666663</v>
      </c>
      <c r="H97" s="11">
        <f>Data!Z92</f>
        <v>1</v>
      </c>
      <c r="I97" s="13">
        <f t="shared" si="13"/>
        <v>0.33333333333333331</v>
      </c>
      <c r="J97" s="30">
        <f t="shared" si="14"/>
        <v>3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5">
      <c r="A98" s="2" t="str">
        <f>Data!A93</f>
        <v>Nottoway</v>
      </c>
      <c r="B98" s="4">
        <f>Data!B93</f>
        <v>8</v>
      </c>
      <c r="C98" s="4">
        <f>Data!R93</f>
        <v>10</v>
      </c>
      <c r="D98" s="4">
        <f>Data!M93</f>
        <v>4</v>
      </c>
      <c r="E98" s="5">
        <f t="shared" si="11"/>
        <v>0.4</v>
      </c>
      <c r="F98" s="4">
        <f>Data!N93</f>
        <v>4</v>
      </c>
      <c r="G98" s="5">
        <f t="shared" si="12"/>
        <v>0.4</v>
      </c>
      <c r="H98" s="11">
        <f>Data!Z93</f>
        <v>0</v>
      </c>
      <c r="I98" s="13">
        <f t="shared" si="13"/>
        <v>0</v>
      </c>
      <c r="J98" s="30">
        <f t="shared" si="14"/>
        <v>8</v>
      </c>
      <c r="K98" s="13">
        <f t="shared" si="15"/>
        <v>0.8</v>
      </c>
      <c r="L98" s="4">
        <f>Data!O93</f>
        <v>0</v>
      </c>
      <c r="M98" s="5">
        <f t="shared" si="16"/>
        <v>0</v>
      </c>
      <c r="N98" s="4">
        <f>Data!P93</f>
        <v>2</v>
      </c>
      <c r="O98" s="5">
        <f t="shared" si="17"/>
        <v>0.2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5">
      <c r="A99" s="2" t="str">
        <f>Data!A94</f>
        <v>Orange</v>
      </c>
      <c r="B99" s="4">
        <f>Data!B94</f>
        <v>37</v>
      </c>
      <c r="C99" s="4">
        <f>Data!R94</f>
        <v>14</v>
      </c>
      <c r="D99" s="4">
        <f>Data!M94</f>
        <v>10</v>
      </c>
      <c r="E99" s="5">
        <f t="shared" si="11"/>
        <v>0.7142857142857143</v>
      </c>
      <c r="F99" s="4">
        <f>Data!N94</f>
        <v>0</v>
      </c>
      <c r="G99" s="5">
        <f t="shared" si="12"/>
        <v>0</v>
      </c>
      <c r="H99" s="11">
        <f>Data!Z94</f>
        <v>0</v>
      </c>
      <c r="I99" s="13">
        <f t="shared" si="13"/>
        <v>0</v>
      </c>
      <c r="J99" s="30">
        <f t="shared" si="14"/>
        <v>10</v>
      </c>
      <c r="K99" s="13">
        <f t="shared" si="15"/>
        <v>0.7142857142857143</v>
      </c>
      <c r="L99" s="4">
        <f>Data!O94</f>
        <v>0</v>
      </c>
      <c r="M99" s="5">
        <f t="shared" si="16"/>
        <v>0</v>
      </c>
      <c r="N99" s="4">
        <f>Data!P94</f>
        <v>4</v>
      </c>
      <c r="O99" s="5">
        <f t="shared" si="17"/>
        <v>0.2857142857142857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5">
      <c r="A100" s="2" t="str">
        <f>Data!A95</f>
        <v>Page</v>
      </c>
      <c r="B100" s="4">
        <f>Data!B95</f>
        <v>40</v>
      </c>
      <c r="C100" s="4">
        <f>Data!R95</f>
        <v>6</v>
      </c>
      <c r="D100" s="4">
        <f>Data!M95</f>
        <v>2</v>
      </c>
      <c r="E100" s="5">
        <f t="shared" si="11"/>
        <v>0.33333333333333331</v>
      </c>
      <c r="F100" s="4">
        <f>Data!N95</f>
        <v>3</v>
      </c>
      <c r="G100" s="5">
        <f t="shared" si="12"/>
        <v>0.5</v>
      </c>
      <c r="H100" s="11">
        <f>Data!Z95</f>
        <v>1</v>
      </c>
      <c r="I100" s="13">
        <f t="shared" si="13"/>
        <v>0.16666666666666666</v>
      </c>
      <c r="J100" s="30">
        <f t="shared" si="14"/>
        <v>6</v>
      </c>
      <c r="K100" s="13">
        <f t="shared" si="15"/>
        <v>1</v>
      </c>
      <c r="L100" s="4">
        <f>Data!O95</f>
        <v>0</v>
      </c>
      <c r="M100" s="5">
        <f t="shared" si="16"/>
        <v>0</v>
      </c>
      <c r="N100" s="4">
        <f>Data!P95</f>
        <v>0</v>
      </c>
      <c r="O100" s="5">
        <f t="shared" si="17"/>
        <v>0</v>
      </c>
      <c r="P100" s="11">
        <f>Data!X95</f>
        <v>0</v>
      </c>
      <c r="Q100" s="13">
        <f t="shared" si="18"/>
        <v>0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5">
      <c r="A101" s="2" t="str">
        <f>Data!A96</f>
        <v>Patrick</v>
      </c>
      <c r="B101" s="4">
        <f>Data!B96</f>
        <v>41</v>
      </c>
      <c r="C101" s="4">
        <f>Data!R96</f>
        <v>11</v>
      </c>
      <c r="D101" s="4">
        <f>Data!M96</f>
        <v>6</v>
      </c>
      <c r="E101" s="5">
        <f t="shared" si="11"/>
        <v>0.54545454545454541</v>
      </c>
      <c r="F101" s="4">
        <f>Data!N96</f>
        <v>3</v>
      </c>
      <c r="G101" s="5">
        <f t="shared" si="12"/>
        <v>0.27272727272727271</v>
      </c>
      <c r="H101" s="11">
        <f>Data!Z96</f>
        <v>2</v>
      </c>
      <c r="I101" s="13">
        <f t="shared" si="13"/>
        <v>0.18181818181818182</v>
      </c>
      <c r="J101" s="30">
        <f t="shared" si="14"/>
        <v>11</v>
      </c>
      <c r="K101" s="13">
        <f t="shared" si="15"/>
        <v>1</v>
      </c>
      <c r="L101" s="4">
        <f>Data!O96</f>
        <v>0</v>
      </c>
      <c r="M101" s="5">
        <f t="shared" si="16"/>
        <v>0</v>
      </c>
      <c r="N101" s="4">
        <f>Data!P96</f>
        <v>0</v>
      </c>
      <c r="O101" s="5">
        <f t="shared" si="17"/>
        <v>0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5">
      <c r="A102" s="2" t="str">
        <f>Data!A97</f>
        <v>Petersburg</v>
      </c>
      <c r="B102" s="4">
        <f>Data!B97</f>
        <v>22</v>
      </c>
      <c r="C102" s="4">
        <f>Data!R97</f>
        <v>16</v>
      </c>
      <c r="D102" s="4">
        <f>Data!M97</f>
        <v>7</v>
      </c>
      <c r="E102" s="5">
        <f t="shared" si="11"/>
        <v>0.4375</v>
      </c>
      <c r="F102" s="4">
        <f>Data!N97</f>
        <v>5</v>
      </c>
      <c r="G102" s="5">
        <f t="shared" si="12"/>
        <v>0.3125</v>
      </c>
      <c r="H102" s="11">
        <f>Data!Z97</f>
        <v>1</v>
      </c>
      <c r="I102" s="13">
        <f t="shared" si="13"/>
        <v>6.25E-2</v>
      </c>
      <c r="J102" s="30">
        <f t="shared" si="14"/>
        <v>13</v>
      </c>
      <c r="K102" s="13">
        <f t="shared" si="15"/>
        <v>0.8125</v>
      </c>
      <c r="L102" s="4">
        <f>Data!O97</f>
        <v>1</v>
      </c>
      <c r="M102" s="5">
        <f t="shared" si="16"/>
        <v>6.25E-2</v>
      </c>
      <c r="N102" s="4">
        <f>Data!P97</f>
        <v>2</v>
      </c>
      <c r="O102" s="5">
        <f t="shared" si="17"/>
        <v>0.125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5">
      <c r="A103" s="2" t="str">
        <f>Data!A98</f>
        <v>Pittsylvania</v>
      </c>
      <c r="B103" s="4">
        <f>Data!B98</f>
        <v>51</v>
      </c>
      <c r="C103" s="4">
        <f>Data!R98</f>
        <v>19</v>
      </c>
      <c r="D103" s="4">
        <f>Data!M98</f>
        <v>6</v>
      </c>
      <c r="E103" s="5">
        <f t="shared" si="11"/>
        <v>0.31578947368421051</v>
      </c>
      <c r="F103" s="4">
        <f>Data!N98</f>
        <v>5</v>
      </c>
      <c r="G103" s="5">
        <f t="shared" si="12"/>
        <v>0.26315789473684209</v>
      </c>
      <c r="H103" s="11">
        <f>Data!Z98</f>
        <v>6</v>
      </c>
      <c r="I103" s="13">
        <f t="shared" si="13"/>
        <v>0.31578947368421051</v>
      </c>
      <c r="J103" s="30">
        <f t="shared" si="14"/>
        <v>17</v>
      </c>
      <c r="K103" s="13">
        <f t="shared" si="15"/>
        <v>0.89473684210526316</v>
      </c>
      <c r="L103" s="4">
        <f>Data!O98</f>
        <v>0</v>
      </c>
      <c r="M103" s="5">
        <f t="shared" si="16"/>
        <v>0</v>
      </c>
      <c r="N103" s="4">
        <f>Data!P98</f>
        <v>1</v>
      </c>
      <c r="O103" s="5">
        <f t="shared" si="17"/>
        <v>5.2631578947368418E-2</v>
      </c>
      <c r="P103" s="11">
        <f>Data!X98</f>
        <v>0</v>
      </c>
      <c r="Q103" s="13">
        <f t="shared" si="18"/>
        <v>0</v>
      </c>
      <c r="R103" s="11">
        <f>Data!AA98</f>
        <v>1</v>
      </c>
      <c r="S103" s="13">
        <f t="shared" ref="S103:S134" si="19">IF(C103=0,0,R103/C103)</f>
        <v>5.2631578947368418E-2</v>
      </c>
      <c r="T103" s="44" t="str">
        <f>Data!AV98</f>
        <v>Piedmont</v>
      </c>
    </row>
    <row r="104" spans="1:20" x14ac:dyDescent="0.25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5">
      <c r="A105" s="2" t="str">
        <f>Data!A100</f>
        <v>Portsmouth</v>
      </c>
      <c r="B105" s="4">
        <f>Data!B100</f>
        <v>30</v>
      </c>
      <c r="C105" s="4">
        <f>Data!R100</f>
        <v>15</v>
      </c>
      <c r="D105" s="4">
        <f>Data!M100</f>
        <v>2</v>
      </c>
      <c r="E105" s="5">
        <f t="shared" si="11"/>
        <v>0.13333333333333333</v>
      </c>
      <c r="F105" s="4">
        <f>Data!N100</f>
        <v>2</v>
      </c>
      <c r="G105" s="5">
        <f t="shared" si="12"/>
        <v>0.13333333333333333</v>
      </c>
      <c r="H105" s="11">
        <f>Data!Z100</f>
        <v>0</v>
      </c>
      <c r="I105" s="13">
        <f t="shared" si="13"/>
        <v>0</v>
      </c>
      <c r="J105" s="30">
        <f t="shared" si="14"/>
        <v>4</v>
      </c>
      <c r="K105" s="13">
        <f t="shared" si="15"/>
        <v>0.26666666666666666</v>
      </c>
      <c r="L105" s="4">
        <f>Data!O100</f>
        <v>1</v>
      </c>
      <c r="M105" s="5">
        <f t="shared" si="16"/>
        <v>6.6666666666666666E-2</v>
      </c>
      <c r="N105" s="4">
        <f>Data!P100</f>
        <v>10</v>
      </c>
      <c r="O105" s="5">
        <f t="shared" si="17"/>
        <v>0.66666666666666663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5">
      <c r="A106" s="2" t="str">
        <f>Data!A101</f>
        <v>Powhatan</v>
      </c>
      <c r="B106" s="4">
        <f>Data!B101</f>
        <v>4</v>
      </c>
      <c r="C106" s="4">
        <f>Data!R101</f>
        <v>6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5</v>
      </c>
      <c r="I106" s="13">
        <f t="shared" si="13"/>
        <v>0.83333333333333337</v>
      </c>
      <c r="J106" s="30">
        <f t="shared" si="14"/>
        <v>5</v>
      </c>
      <c r="K106" s="13">
        <f t="shared" si="15"/>
        <v>0.83333333333333337</v>
      </c>
      <c r="L106" s="4">
        <f>Data!O101</f>
        <v>1</v>
      </c>
      <c r="M106" s="5">
        <f t="shared" si="16"/>
        <v>0.16666666666666666</v>
      </c>
      <c r="N106" s="4">
        <f>Data!P101</f>
        <v>0</v>
      </c>
      <c r="O106" s="5">
        <f t="shared" si="17"/>
        <v>0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5">
      <c r="A107" s="2" t="str">
        <f>Data!A102</f>
        <v>Prince Edward</v>
      </c>
      <c r="B107" s="4">
        <f>Data!B102</f>
        <v>4</v>
      </c>
      <c r="C107" s="4">
        <f>Data!R102</f>
        <v>3</v>
      </c>
      <c r="D107" s="4">
        <f>Data!M102</f>
        <v>0</v>
      </c>
      <c r="E107" s="5">
        <f t="shared" si="11"/>
        <v>0</v>
      </c>
      <c r="F107" s="4">
        <f>Data!N102</f>
        <v>2</v>
      </c>
      <c r="G107" s="5">
        <f t="shared" si="12"/>
        <v>0.66666666666666663</v>
      </c>
      <c r="H107" s="11">
        <f>Data!Z102</f>
        <v>0</v>
      </c>
      <c r="I107" s="13">
        <f t="shared" si="13"/>
        <v>0</v>
      </c>
      <c r="J107" s="30">
        <f t="shared" si="14"/>
        <v>2</v>
      </c>
      <c r="K107" s="13">
        <f t="shared" si="15"/>
        <v>0.66666666666666663</v>
      </c>
      <c r="L107" s="4">
        <f>Data!O102</f>
        <v>0</v>
      </c>
      <c r="M107" s="5">
        <f t="shared" si="16"/>
        <v>0</v>
      </c>
      <c r="N107" s="4">
        <f>Data!P102</f>
        <v>1</v>
      </c>
      <c r="O107" s="5">
        <f t="shared" si="17"/>
        <v>0.33333333333333331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5">
      <c r="A108" s="2" t="str">
        <f>Data!A103</f>
        <v>Prince George</v>
      </c>
      <c r="B108" s="4">
        <f>Data!B103</f>
        <v>9</v>
      </c>
      <c r="C108" s="4">
        <f>Data!R103</f>
        <v>6</v>
      </c>
      <c r="D108" s="4">
        <f>Data!M103</f>
        <v>1</v>
      </c>
      <c r="E108" s="5">
        <f t="shared" si="11"/>
        <v>0.16666666666666666</v>
      </c>
      <c r="F108" s="4">
        <f>Data!N103</f>
        <v>1</v>
      </c>
      <c r="G108" s="5">
        <f t="shared" si="12"/>
        <v>0.16666666666666666</v>
      </c>
      <c r="H108" s="11">
        <f>Data!Z103</f>
        <v>4</v>
      </c>
      <c r="I108" s="13">
        <f t="shared" si="13"/>
        <v>0.66666666666666663</v>
      </c>
      <c r="J108" s="30">
        <f t="shared" si="14"/>
        <v>6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5">
      <c r="A109" s="2" t="str">
        <f>Data!A104</f>
        <v>Prince William</v>
      </c>
      <c r="B109" s="4">
        <f>Data!B104</f>
        <v>99</v>
      </c>
      <c r="C109" s="4">
        <f>Data!R104</f>
        <v>30</v>
      </c>
      <c r="D109" s="4">
        <f>Data!M104</f>
        <v>3</v>
      </c>
      <c r="E109" s="5">
        <f t="shared" si="11"/>
        <v>0.1</v>
      </c>
      <c r="F109" s="4">
        <f>Data!N104</f>
        <v>9</v>
      </c>
      <c r="G109" s="5">
        <f t="shared" si="12"/>
        <v>0.3</v>
      </c>
      <c r="H109" s="11">
        <f>Data!Z104</f>
        <v>0</v>
      </c>
      <c r="I109" s="13">
        <f t="shared" si="13"/>
        <v>0</v>
      </c>
      <c r="J109" s="30">
        <f t="shared" si="14"/>
        <v>12</v>
      </c>
      <c r="K109" s="13">
        <f t="shared" si="15"/>
        <v>0.4</v>
      </c>
      <c r="L109" s="4">
        <f>Data!O104</f>
        <v>0</v>
      </c>
      <c r="M109" s="5">
        <f t="shared" si="16"/>
        <v>0</v>
      </c>
      <c r="N109" s="4">
        <f>Data!P104</f>
        <v>18</v>
      </c>
      <c r="O109" s="5">
        <f t="shared" si="17"/>
        <v>0.6</v>
      </c>
      <c r="P109" s="11">
        <f>Data!X104</f>
        <v>0</v>
      </c>
      <c r="Q109" s="13">
        <f t="shared" si="18"/>
        <v>0</v>
      </c>
      <c r="R109" s="11">
        <f>Data!AA104</f>
        <v>0</v>
      </c>
      <c r="S109" s="13">
        <f t="shared" si="19"/>
        <v>0</v>
      </c>
      <c r="T109" s="44" t="str">
        <f>Data!AV104</f>
        <v>Northern</v>
      </c>
    </row>
    <row r="110" spans="1:20" x14ac:dyDescent="0.25">
      <c r="A110" s="2" t="str">
        <f>Data!A105</f>
        <v>Pulaski</v>
      </c>
      <c r="B110" s="4">
        <f>Data!B105</f>
        <v>30</v>
      </c>
      <c r="C110" s="4">
        <f>Data!R105</f>
        <v>24</v>
      </c>
      <c r="D110" s="4">
        <f>Data!M105</f>
        <v>5</v>
      </c>
      <c r="E110" s="5">
        <f t="shared" si="11"/>
        <v>0.20833333333333334</v>
      </c>
      <c r="F110" s="4">
        <f>Data!N105</f>
        <v>8</v>
      </c>
      <c r="G110" s="5">
        <f t="shared" si="12"/>
        <v>0.33333333333333331</v>
      </c>
      <c r="H110" s="11">
        <f>Data!Z105</f>
        <v>8</v>
      </c>
      <c r="I110" s="13">
        <f t="shared" si="13"/>
        <v>0.33333333333333331</v>
      </c>
      <c r="J110" s="30">
        <f t="shared" si="14"/>
        <v>21</v>
      </c>
      <c r="K110" s="13">
        <f t="shared" si="15"/>
        <v>0.875</v>
      </c>
      <c r="L110" s="4">
        <f>Data!O105</f>
        <v>0</v>
      </c>
      <c r="M110" s="5">
        <f t="shared" si="16"/>
        <v>0</v>
      </c>
      <c r="N110" s="4">
        <f>Data!P105</f>
        <v>3</v>
      </c>
      <c r="O110" s="5">
        <f t="shared" si="17"/>
        <v>0.125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5">
      <c r="A111" s="2" t="str">
        <f>Data!A106</f>
        <v>Radford</v>
      </c>
      <c r="B111" s="4">
        <f>Data!B106</f>
        <v>12</v>
      </c>
      <c r="C111" s="4">
        <f>Data!R106</f>
        <v>11</v>
      </c>
      <c r="D111" s="4">
        <f>Data!M106</f>
        <v>3</v>
      </c>
      <c r="E111" s="5">
        <f t="shared" si="11"/>
        <v>0.27272727272727271</v>
      </c>
      <c r="F111" s="4">
        <f>Data!N106</f>
        <v>5</v>
      </c>
      <c r="G111" s="5">
        <f t="shared" si="12"/>
        <v>0.45454545454545453</v>
      </c>
      <c r="H111" s="11">
        <f>Data!Z106</f>
        <v>3</v>
      </c>
      <c r="I111" s="13">
        <f t="shared" si="13"/>
        <v>0.27272727272727271</v>
      </c>
      <c r="J111" s="30">
        <f t="shared" si="14"/>
        <v>11</v>
      </c>
      <c r="K111" s="13">
        <f t="shared" si="15"/>
        <v>1</v>
      </c>
      <c r="L111" s="4">
        <f>Data!O106</f>
        <v>0</v>
      </c>
      <c r="M111" s="5">
        <f t="shared" si="16"/>
        <v>0</v>
      </c>
      <c r="N111" s="4">
        <f>Data!P106</f>
        <v>0</v>
      </c>
      <c r="O111" s="5">
        <f t="shared" si="17"/>
        <v>0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5">
      <c r="A112" s="2" t="str">
        <f>Data!A107</f>
        <v>Rappahannock</v>
      </c>
      <c r="B112" s="4">
        <f>Data!B107</f>
        <v>3</v>
      </c>
      <c r="C112" s="4">
        <f>Data!R107</f>
        <v>1</v>
      </c>
      <c r="D112" s="4">
        <f>Data!M107</f>
        <v>0</v>
      </c>
      <c r="E112" s="5">
        <f t="shared" si="11"/>
        <v>0</v>
      </c>
      <c r="F112" s="4">
        <f>Data!N107</f>
        <v>0</v>
      </c>
      <c r="G112" s="5">
        <f t="shared" si="12"/>
        <v>0</v>
      </c>
      <c r="H112" s="11">
        <f>Data!Z107</f>
        <v>0</v>
      </c>
      <c r="I112" s="13">
        <f t="shared" si="13"/>
        <v>0</v>
      </c>
      <c r="J112" s="30">
        <f t="shared" si="14"/>
        <v>0</v>
      </c>
      <c r="K112" s="13">
        <f t="shared" si="15"/>
        <v>0</v>
      </c>
      <c r="L112" s="4">
        <f>Data!O107</f>
        <v>0</v>
      </c>
      <c r="M112" s="5">
        <f t="shared" si="16"/>
        <v>0</v>
      </c>
      <c r="N112" s="4">
        <f>Data!P107</f>
        <v>1</v>
      </c>
      <c r="O112" s="5">
        <f t="shared" si="17"/>
        <v>1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5">
      <c r="A113" s="2" t="str">
        <f>Data!A108</f>
        <v>Richmond City</v>
      </c>
      <c r="B113" s="4">
        <f>Data!B108</f>
        <v>210</v>
      </c>
      <c r="C113" s="4">
        <f>Data!R108</f>
        <v>70</v>
      </c>
      <c r="D113" s="4">
        <f>Data!M108</f>
        <v>12</v>
      </c>
      <c r="E113" s="5">
        <f t="shared" si="11"/>
        <v>0.17142857142857143</v>
      </c>
      <c r="F113" s="4">
        <f>Data!N108</f>
        <v>13</v>
      </c>
      <c r="G113" s="5">
        <f t="shared" si="12"/>
        <v>0.18571428571428572</v>
      </c>
      <c r="H113" s="11">
        <f>Data!Z108</f>
        <v>19</v>
      </c>
      <c r="I113" s="13">
        <f t="shared" si="13"/>
        <v>0.27142857142857141</v>
      </c>
      <c r="J113" s="30">
        <f t="shared" si="14"/>
        <v>44</v>
      </c>
      <c r="K113" s="13">
        <f t="shared" si="15"/>
        <v>0.62857142857142856</v>
      </c>
      <c r="L113" s="4">
        <f>Data!O108</f>
        <v>0</v>
      </c>
      <c r="M113" s="5">
        <f t="shared" si="16"/>
        <v>0</v>
      </c>
      <c r="N113" s="4">
        <f>Data!P108</f>
        <v>24</v>
      </c>
      <c r="O113" s="5">
        <f t="shared" si="17"/>
        <v>0.34285714285714286</v>
      </c>
      <c r="P113" s="11">
        <f>Data!X108</f>
        <v>0</v>
      </c>
      <c r="Q113" s="13">
        <f t="shared" si="18"/>
        <v>0</v>
      </c>
      <c r="R113" s="11">
        <f>Data!AA108</f>
        <v>2</v>
      </c>
      <c r="S113" s="13">
        <f t="shared" si="19"/>
        <v>2.8571428571428571E-2</v>
      </c>
      <c r="T113" s="44" t="str">
        <f>Data!AV108</f>
        <v>Central</v>
      </c>
    </row>
    <row r="114" spans="1:20" x14ac:dyDescent="0.25">
      <c r="A114" s="2" t="str">
        <f>Data!A109</f>
        <v>Richmond County</v>
      </c>
      <c r="B114" s="4">
        <f>Data!B109</f>
        <v>2</v>
      </c>
      <c r="C114" s="4">
        <f>Data!R109</f>
        <v>0</v>
      </c>
      <c r="D114" s="4">
        <f>Data!M109</f>
        <v>0</v>
      </c>
      <c r="E114" s="5">
        <f t="shared" si="11"/>
        <v>0</v>
      </c>
      <c r="F114" s="4">
        <f>Data!N109</f>
        <v>0</v>
      </c>
      <c r="G114" s="5">
        <f t="shared" si="12"/>
        <v>0</v>
      </c>
      <c r="H114" s="11">
        <f>Data!Z109</f>
        <v>0</v>
      </c>
      <c r="I114" s="13">
        <f t="shared" si="13"/>
        <v>0</v>
      </c>
      <c r="J114" s="30">
        <f t="shared" si="14"/>
        <v>0</v>
      </c>
      <c r="K114" s="13">
        <f t="shared" si="15"/>
        <v>0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5">
      <c r="A115" s="2" t="str">
        <f>Data!A110</f>
        <v>Roanoke City</v>
      </c>
      <c r="B115" s="4">
        <f>Data!B110</f>
        <v>285</v>
      </c>
      <c r="C115" s="4">
        <f>Data!R110</f>
        <v>98</v>
      </c>
      <c r="D115" s="4">
        <f>Data!M110</f>
        <v>24</v>
      </c>
      <c r="E115" s="5">
        <f t="shared" si="11"/>
        <v>0.24489795918367346</v>
      </c>
      <c r="F115" s="4">
        <f>Data!N110</f>
        <v>31</v>
      </c>
      <c r="G115" s="5">
        <f t="shared" si="12"/>
        <v>0.31632653061224492</v>
      </c>
      <c r="H115" s="11">
        <f>Data!Z110</f>
        <v>23</v>
      </c>
      <c r="I115" s="13">
        <f t="shared" si="13"/>
        <v>0.23469387755102042</v>
      </c>
      <c r="J115" s="30">
        <f t="shared" si="14"/>
        <v>78</v>
      </c>
      <c r="K115" s="13">
        <f t="shared" si="15"/>
        <v>0.79591836734693877</v>
      </c>
      <c r="L115" s="4">
        <f>Data!O110</f>
        <v>1</v>
      </c>
      <c r="M115" s="5">
        <f t="shared" si="16"/>
        <v>1.020408163265306E-2</v>
      </c>
      <c r="N115" s="4">
        <f>Data!P110</f>
        <v>15</v>
      </c>
      <c r="O115" s="5">
        <f t="shared" si="17"/>
        <v>0.15306122448979592</v>
      </c>
      <c r="P115" s="11">
        <f>Data!X110</f>
        <v>2</v>
      </c>
      <c r="Q115" s="13">
        <f t="shared" si="18"/>
        <v>2.0408163265306121E-2</v>
      </c>
      <c r="R115" s="11">
        <f>Data!AA110</f>
        <v>2</v>
      </c>
      <c r="S115" s="13">
        <f t="shared" si="19"/>
        <v>2.0408163265306121E-2</v>
      </c>
      <c r="T115" s="44" t="str">
        <f>Data!AV110</f>
        <v>Piedmont</v>
      </c>
    </row>
    <row r="116" spans="1:20" x14ac:dyDescent="0.25">
      <c r="A116" s="2" t="str">
        <f>Data!A111</f>
        <v>Roanoke County</v>
      </c>
      <c r="B116" s="4">
        <f>Data!B111</f>
        <v>120</v>
      </c>
      <c r="C116" s="4">
        <f>Data!R111</f>
        <v>52</v>
      </c>
      <c r="D116" s="4">
        <f>Data!M111</f>
        <v>28</v>
      </c>
      <c r="E116" s="5">
        <f t="shared" si="11"/>
        <v>0.53846153846153844</v>
      </c>
      <c r="F116" s="4">
        <f>Data!N111</f>
        <v>12</v>
      </c>
      <c r="G116" s="5">
        <f t="shared" si="12"/>
        <v>0.23076923076923078</v>
      </c>
      <c r="H116" s="11">
        <f>Data!Z111</f>
        <v>3</v>
      </c>
      <c r="I116" s="13">
        <f t="shared" si="13"/>
        <v>5.7692307692307696E-2</v>
      </c>
      <c r="J116" s="30">
        <f t="shared" si="14"/>
        <v>43</v>
      </c>
      <c r="K116" s="13">
        <f t="shared" si="15"/>
        <v>0.82692307692307687</v>
      </c>
      <c r="L116" s="4">
        <f>Data!O111</f>
        <v>1</v>
      </c>
      <c r="M116" s="5">
        <f t="shared" si="16"/>
        <v>1.9230769230769232E-2</v>
      </c>
      <c r="N116" s="4">
        <f>Data!P111</f>
        <v>8</v>
      </c>
      <c r="O116" s="5">
        <f t="shared" si="17"/>
        <v>0.15384615384615385</v>
      </c>
      <c r="P116" s="11">
        <f>Data!X111</f>
        <v>0</v>
      </c>
      <c r="Q116" s="13">
        <f t="shared" si="18"/>
        <v>0</v>
      </c>
      <c r="R116" s="11">
        <f>Data!AA111</f>
        <v>0</v>
      </c>
      <c r="S116" s="13">
        <f t="shared" si="19"/>
        <v>0</v>
      </c>
      <c r="T116" s="44" t="str">
        <f>Data!AV111</f>
        <v>Piedmont</v>
      </c>
    </row>
    <row r="117" spans="1:20" x14ac:dyDescent="0.25">
      <c r="A117" s="2" t="str">
        <f>Data!A112</f>
        <v>Rockbridge</v>
      </c>
      <c r="B117" s="4">
        <f>Data!B112</f>
        <v>28</v>
      </c>
      <c r="C117" s="4">
        <f>Data!R112</f>
        <v>16</v>
      </c>
      <c r="D117" s="4">
        <f>Data!M112</f>
        <v>9</v>
      </c>
      <c r="E117" s="5">
        <f t="shared" si="11"/>
        <v>0.5625</v>
      </c>
      <c r="F117" s="4">
        <f>Data!N112</f>
        <v>3</v>
      </c>
      <c r="G117" s="5">
        <f t="shared" si="12"/>
        <v>0.1875</v>
      </c>
      <c r="H117" s="11">
        <f>Data!Z112</f>
        <v>4</v>
      </c>
      <c r="I117" s="13">
        <f t="shared" si="13"/>
        <v>0.25</v>
      </c>
      <c r="J117" s="30">
        <f t="shared" si="14"/>
        <v>16</v>
      </c>
      <c r="K117" s="13">
        <f t="shared" si="15"/>
        <v>1</v>
      </c>
      <c r="L117" s="4">
        <f>Data!O112</f>
        <v>0</v>
      </c>
      <c r="M117" s="5">
        <f t="shared" si="16"/>
        <v>0</v>
      </c>
      <c r="N117" s="4">
        <f>Data!P112</f>
        <v>0</v>
      </c>
      <c r="O117" s="5">
        <f t="shared" si="17"/>
        <v>0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5">
      <c r="A118" s="2" t="str">
        <f>Data!A113</f>
        <v>Rockingham</v>
      </c>
      <c r="B118" s="4">
        <f>Data!B113</f>
        <v>155</v>
      </c>
      <c r="C118" s="4">
        <f>Data!R113</f>
        <v>49</v>
      </c>
      <c r="D118" s="4">
        <f>Data!M113</f>
        <v>5</v>
      </c>
      <c r="E118" s="5">
        <f t="shared" si="11"/>
        <v>0.10204081632653061</v>
      </c>
      <c r="F118" s="4">
        <f>Data!N113</f>
        <v>23</v>
      </c>
      <c r="G118" s="5">
        <f t="shared" si="12"/>
        <v>0.46938775510204084</v>
      </c>
      <c r="H118" s="11">
        <f>Data!Z113</f>
        <v>4</v>
      </c>
      <c r="I118" s="13">
        <f t="shared" si="13"/>
        <v>8.1632653061224483E-2</v>
      </c>
      <c r="J118" s="30">
        <f t="shared" si="14"/>
        <v>32</v>
      </c>
      <c r="K118" s="13">
        <f t="shared" si="15"/>
        <v>0.65306122448979587</v>
      </c>
      <c r="L118" s="4">
        <f>Data!O113</f>
        <v>2</v>
      </c>
      <c r="M118" s="5">
        <f t="shared" si="16"/>
        <v>4.0816326530612242E-2</v>
      </c>
      <c r="N118" s="4">
        <f>Data!P113</f>
        <v>15</v>
      </c>
      <c r="O118" s="5">
        <f t="shared" si="17"/>
        <v>0.30612244897959184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5">
      <c r="A119" s="2" t="str">
        <f>Data!A114</f>
        <v>Russell</v>
      </c>
      <c r="B119" s="4">
        <f>Data!B114</f>
        <v>69</v>
      </c>
      <c r="C119" s="4">
        <f>Data!R114</f>
        <v>30</v>
      </c>
      <c r="D119" s="4">
        <f>Data!M114</f>
        <v>7</v>
      </c>
      <c r="E119" s="5">
        <f t="shared" si="11"/>
        <v>0.23333333333333334</v>
      </c>
      <c r="F119" s="4">
        <f>Data!N114</f>
        <v>7</v>
      </c>
      <c r="G119" s="5">
        <f t="shared" si="12"/>
        <v>0.23333333333333334</v>
      </c>
      <c r="H119" s="11">
        <f>Data!Z114</f>
        <v>6</v>
      </c>
      <c r="I119" s="13">
        <f t="shared" si="13"/>
        <v>0.2</v>
      </c>
      <c r="J119" s="30">
        <f t="shared" si="14"/>
        <v>20</v>
      </c>
      <c r="K119" s="13">
        <f t="shared" si="15"/>
        <v>0.66666666666666663</v>
      </c>
      <c r="L119" s="4">
        <f>Data!O114</f>
        <v>0</v>
      </c>
      <c r="M119" s="5">
        <f t="shared" si="16"/>
        <v>0</v>
      </c>
      <c r="N119" s="4">
        <f>Data!P114</f>
        <v>10</v>
      </c>
      <c r="O119" s="5">
        <f t="shared" si="17"/>
        <v>0.33333333333333331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5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5">
      <c r="A121" s="2" t="str">
        <f>Data!A116</f>
        <v>Scott</v>
      </c>
      <c r="B121" s="4">
        <f>Data!B116</f>
        <v>43</v>
      </c>
      <c r="C121" s="4">
        <f>Data!R116</f>
        <v>17</v>
      </c>
      <c r="D121" s="4">
        <f>Data!M116</f>
        <v>7</v>
      </c>
      <c r="E121" s="5">
        <f t="shared" si="11"/>
        <v>0.41176470588235292</v>
      </c>
      <c r="F121" s="4">
        <f>Data!N116</f>
        <v>2</v>
      </c>
      <c r="G121" s="5">
        <f t="shared" si="12"/>
        <v>0.11764705882352941</v>
      </c>
      <c r="H121" s="11">
        <f>Data!Z116</f>
        <v>5</v>
      </c>
      <c r="I121" s="13">
        <f t="shared" si="13"/>
        <v>0.29411764705882354</v>
      </c>
      <c r="J121" s="30">
        <f t="shared" si="14"/>
        <v>14</v>
      </c>
      <c r="K121" s="13">
        <f t="shared" si="15"/>
        <v>0.82352941176470584</v>
      </c>
      <c r="L121" s="4">
        <f>Data!O116</f>
        <v>0</v>
      </c>
      <c r="M121" s="5">
        <f t="shared" si="16"/>
        <v>0</v>
      </c>
      <c r="N121" s="4">
        <f>Data!P116</f>
        <v>3</v>
      </c>
      <c r="O121" s="5">
        <f t="shared" si="17"/>
        <v>0.17647058823529413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5">
      <c r="A122" s="2" t="str">
        <f>Data!A117</f>
        <v>Shenandoah</v>
      </c>
      <c r="B122" s="4">
        <f>Data!B117</f>
        <v>27</v>
      </c>
      <c r="C122" s="4">
        <f>Data!R117</f>
        <v>14</v>
      </c>
      <c r="D122" s="4">
        <f>Data!M117</f>
        <v>3</v>
      </c>
      <c r="E122" s="5">
        <f t="shared" si="11"/>
        <v>0.21428571428571427</v>
      </c>
      <c r="F122" s="4">
        <f>Data!N117</f>
        <v>5</v>
      </c>
      <c r="G122" s="5">
        <f t="shared" si="12"/>
        <v>0.35714285714285715</v>
      </c>
      <c r="H122" s="11">
        <f>Data!Z117</f>
        <v>4</v>
      </c>
      <c r="I122" s="13">
        <f t="shared" si="13"/>
        <v>0.2857142857142857</v>
      </c>
      <c r="J122" s="30">
        <f t="shared" si="14"/>
        <v>12</v>
      </c>
      <c r="K122" s="13">
        <f t="shared" si="15"/>
        <v>0.8571428571428571</v>
      </c>
      <c r="L122" s="4">
        <f>Data!O117</f>
        <v>1</v>
      </c>
      <c r="M122" s="5">
        <f t="shared" si="16"/>
        <v>7.1428571428571425E-2</v>
      </c>
      <c r="N122" s="4">
        <f>Data!P117</f>
        <v>1</v>
      </c>
      <c r="O122" s="5">
        <f t="shared" si="17"/>
        <v>7.1428571428571425E-2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5">
      <c r="A123" s="2" t="str">
        <f>Data!A118</f>
        <v>Smyth</v>
      </c>
      <c r="B123" s="4">
        <f>Data!B118</f>
        <v>44</v>
      </c>
      <c r="C123" s="4">
        <f>Data!R118</f>
        <v>23</v>
      </c>
      <c r="D123" s="4">
        <f>Data!M118</f>
        <v>3</v>
      </c>
      <c r="E123" s="5">
        <f t="shared" si="11"/>
        <v>0.13043478260869565</v>
      </c>
      <c r="F123" s="4">
        <f>Data!N118</f>
        <v>16</v>
      </c>
      <c r="G123" s="5">
        <f t="shared" si="12"/>
        <v>0.69565217391304346</v>
      </c>
      <c r="H123" s="11">
        <f>Data!Z118</f>
        <v>1</v>
      </c>
      <c r="I123" s="13">
        <f t="shared" si="13"/>
        <v>4.3478260869565216E-2</v>
      </c>
      <c r="J123" s="30">
        <f t="shared" si="14"/>
        <v>20</v>
      </c>
      <c r="K123" s="13">
        <f t="shared" si="15"/>
        <v>0.86956521739130432</v>
      </c>
      <c r="L123" s="4">
        <f>Data!O118</f>
        <v>0</v>
      </c>
      <c r="M123" s="5">
        <f t="shared" si="16"/>
        <v>0</v>
      </c>
      <c r="N123" s="4">
        <f>Data!P118</f>
        <v>3</v>
      </c>
      <c r="O123" s="5">
        <f t="shared" si="17"/>
        <v>0.13043478260869565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5">
      <c r="A124" s="2" t="str">
        <f>Data!A119</f>
        <v>Southampton</v>
      </c>
      <c r="B124" s="4">
        <f>Data!B119</f>
        <v>1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5">
      <c r="A125" s="2" t="str">
        <f>Data!A120</f>
        <v>Spotsylvania</v>
      </c>
      <c r="B125" s="4">
        <f>Data!B120</f>
        <v>71</v>
      </c>
      <c r="C125" s="4">
        <f>Data!R120</f>
        <v>25</v>
      </c>
      <c r="D125" s="4">
        <f>Data!M120</f>
        <v>9</v>
      </c>
      <c r="E125" s="5">
        <f t="shared" si="11"/>
        <v>0.36</v>
      </c>
      <c r="F125" s="4">
        <f>Data!N120</f>
        <v>3</v>
      </c>
      <c r="G125" s="5">
        <f t="shared" si="12"/>
        <v>0.12</v>
      </c>
      <c r="H125" s="11">
        <f>Data!Z120</f>
        <v>4</v>
      </c>
      <c r="I125" s="13">
        <f t="shared" si="13"/>
        <v>0.16</v>
      </c>
      <c r="J125" s="30">
        <f t="shared" si="14"/>
        <v>16</v>
      </c>
      <c r="K125" s="13">
        <f t="shared" si="15"/>
        <v>0.64</v>
      </c>
      <c r="L125" s="4">
        <f>Data!O120</f>
        <v>0</v>
      </c>
      <c r="M125" s="5">
        <f t="shared" si="16"/>
        <v>0</v>
      </c>
      <c r="N125" s="4">
        <f>Data!P120</f>
        <v>9</v>
      </c>
      <c r="O125" s="5">
        <f t="shared" si="17"/>
        <v>0.36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5">
      <c r="A126" s="2" t="str">
        <f>Data!A121</f>
        <v>Stafford</v>
      </c>
      <c r="B126" s="4">
        <f>Data!B121</f>
        <v>55</v>
      </c>
      <c r="C126" s="4">
        <f>Data!R121</f>
        <v>15</v>
      </c>
      <c r="D126" s="4">
        <f>Data!M121</f>
        <v>7</v>
      </c>
      <c r="E126" s="5">
        <f t="shared" si="11"/>
        <v>0.46666666666666667</v>
      </c>
      <c r="F126" s="4">
        <f>Data!N121</f>
        <v>0</v>
      </c>
      <c r="G126" s="5">
        <f t="shared" si="12"/>
        <v>0</v>
      </c>
      <c r="H126" s="11">
        <f>Data!Z121</f>
        <v>3</v>
      </c>
      <c r="I126" s="13">
        <f t="shared" si="13"/>
        <v>0.2</v>
      </c>
      <c r="J126" s="30">
        <f t="shared" si="14"/>
        <v>10</v>
      </c>
      <c r="K126" s="13">
        <f t="shared" si="15"/>
        <v>0.66666666666666663</v>
      </c>
      <c r="L126" s="4">
        <f>Data!O121</f>
        <v>1</v>
      </c>
      <c r="M126" s="5">
        <f t="shared" si="16"/>
        <v>6.6666666666666666E-2</v>
      </c>
      <c r="N126" s="4">
        <f>Data!P121</f>
        <v>4</v>
      </c>
      <c r="O126" s="5">
        <f t="shared" si="17"/>
        <v>0.26666666666666666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5">
      <c r="A127" s="2" t="str">
        <f>Data!A122</f>
        <v>Staunton</v>
      </c>
      <c r="B127" s="4">
        <f>Data!B122</f>
        <v>152</v>
      </c>
      <c r="C127" s="4">
        <f>Data!R122</f>
        <v>52</v>
      </c>
      <c r="D127" s="4">
        <f>Data!M122</f>
        <v>17</v>
      </c>
      <c r="E127" s="5">
        <f t="shared" si="11"/>
        <v>0.32692307692307693</v>
      </c>
      <c r="F127" s="4">
        <f>Data!N122</f>
        <v>10</v>
      </c>
      <c r="G127" s="5">
        <f t="shared" si="12"/>
        <v>0.19230769230769232</v>
      </c>
      <c r="H127" s="11">
        <f>Data!Z122</f>
        <v>9</v>
      </c>
      <c r="I127" s="13">
        <f t="shared" si="13"/>
        <v>0.17307692307692307</v>
      </c>
      <c r="J127" s="30">
        <f t="shared" si="14"/>
        <v>36</v>
      </c>
      <c r="K127" s="13">
        <f t="shared" si="15"/>
        <v>0.69230769230769229</v>
      </c>
      <c r="L127" s="4">
        <f>Data!O122</f>
        <v>1</v>
      </c>
      <c r="M127" s="5">
        <f t="shared" si="16"/>
        <v>1.9230769230769232E-2</v>
      </c>
      <c r="N127" s="4">
        <f>Data!P122</f>
        <v>13</v>
      </c>
      <c r="O127" s="5">
        <f t="shared" si="17"/>
        <v>0.25</v>
      </c>
      <c r="P127" s="11">
        <f>Data!X122</f>
        <v>0</v>
      </c>
      <c r="Q127" s="13">
        <f t="shared" si="18"/>
        <v>0</v>
      </c>
      <c r="R127" s="11">
        <f>Data!AA122</f>
        <v>2</v>
      </c>
      <c r="S127" s="13">
        <f t="shared" si="19"/>
        <v>3.8461538461538464E-2</v>
      </c>
      <c r="T127" s="44" t="str">
        <f>Data!AV122</f>
        <v>Piedmont</v>
      </c>
    </row>
    <row r="128" spans="1:20" x14ac:dyDescent="0.25">
      <c r="A128" s="2" t="str">
        <f>Data!A123</f>
        <v>Suffolk</v>
      </c>
      <c r="B128" s="4">
        <f>Data!B123</f>
        <v>31</v>
      </c>
      <c r="C128" s="4">
        <f>Data!R123</f>
        <v>16</v>
      </c>
      <c r="D128" s="4">
        <f>Data!M123</f>
        <v>1</v>
      </c>
      <c r="E128" s="5">
        <f t="shared" si="11"/>
        <v>6.25E-2</v>
      </c>
      <c r="F128" s="4">
        <f>Data!N123</f>
        <v>8</v>
      </c>
      <c r="G128" s="5">
        <f t="shared" si="12"/>
        <v>0.5</v>
      </c>
      <c r="H128" s="11">
        <f>Data!Z123</f>
        <v>0</v>
      </c>
      <c r="I128" s="13">
        <f t="shared" si="13"/>
        <v>0</v>
      </c>
      <c r="J128" s="30">
        <f t="shared" si="14"/>
        <v>9</v>
      </c>
      <c r="K128" s="13">
        <f t="shared" si="15"/>
        <v>0.5625</v>
      </c>
      <c r="L128" s="4">
        <f>Data!O123</f>
        <v>1</v>
      </c>
      <c r="M128" s="5">
        <f t="shared" si="16"/>
        <v>6.25E-2</v>
      </c>
      <c r="N128" s="4">
        <f>Data!P123</f>
        <v>6</v>
      </c>
      <c r="O128" s="5">
        <f t="shared" si="17"/>
        <v>0.375</v>
      </c>
      <c r="P128" s="11">
        <f>Data!X123</f>
        <v>0</v>
      </c>
      <c r="Q128" s="13">
        <f t="shared" si="18"/>
        <v>0</v>
      </c>
      <c r="R128" s="11">
        <f>Data!AA123</f>
        <v>0</v>
      </c>
      <c r="S128" s="13">
        <f t="shared" si="19"/>
        <v>0</v>
      </c>
      <c r="T128" s="44" t="str">
        <f>Data!AV123</f>
        <v>Eastern</v>
      </c>
    </row>
    <row r="129" spans="1:20" x14ac:dyDescent="0.25">
      <c r="A129" s="2" t="str">
        <f>Data!A124</f>
        <v>Surry</v>
      </c>
      <c r="B129" s="4">
        <f>Data!B124</f>
        <v>1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5">
      <c r="A130" s="2" t="str">
        <f>Data!A125</f>
        <v>Sussex</v>
      </c>
      <c r="B130" s="4">
        <f>Data!B125</f>
        <v>30</v>
      </c>
      <c r="C130" s="4">
        <f>Data!R125</f>
        <v>8</v>
      </c>
      <c r="D130" s="4">
        <f>Data!M125</f>
        <v>3</v>
      </c>
      <c r="E130" s="5">
        <f t="shared" si="11"/>
        <v>0.375</v>
      </c>
      <c r="F130" s="4">
        <f>Data!N125</f>
        <v>0</v>
      </c>
      <c r="G130" s="5">
        <f t="shared" si="12"/>
        <v>0</v>
      </c>
      <c r="H130" s="11">
        <f>Data!Z125</f>
        <v>5</v>
      </c>
      <c r="I130" s="13">
        <f t="shared" si="13"/>
        <v>0.625</v>
      </c>
      <c r="J130" s="30">
        <f t="shared" si="14"/>
        <v>8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5">
      <c r="A131" s="2" t="str">
        <f>Data!A126</f>
        <v>Tazewell</v>
      </c>
      <c r="B131" s="4">
        <f>Data!B126</f>
        <v>53</v>
      </c>
      <c r="C131" s="4">
        <f>Data!R126</f>
        <v>49</v>
      </c>
      <c r="D131" s="4">
        <f>Data!M126</f>
        <v>15</v>
      </c>
      <c r="E131" s="5">
        <f t="shared" si="11"/>
        <v>0.30612244897959184</v>
      </c>
      <c r="F131" s="4">
        <f>Data!N126</f>
        <v>14</v>
      </c>
      <c r="G131" s="5">
        <f t="shared" si="12"/>
        <v>0.2857142857142857</v>
      </c>
      <c r="H131" s="11">
        <f>Data!Z126</f>
        <v>9</v>
      </c>
      <c r="I131" s="13">
        <f t="shared" si="13"/>
        <v>0.18367346938775511</v>
      </c>
      <c r="J131" s="30">
        <f t="shared" si="14"/>
        <v>38</v>
      </c>
      <c r="K131" s="13">
        <f t="shared" si="15"/>
        <v>0.77551020408163263</v>
      </c>
      <c r="L131" s="4">
        <f>Data!O126</f>
        <v>2</v>
      </c>
      <c r="M131" s="5">
        <f t="shared" si="16"/>
        <v>4.0816326530612242E-2</v>
      </c>
      <c r="N131" s="4">
        <f>Data!P126</f>
        <v>9</v>
      </c>
      <c r="O131" s="5">
        <f t="shared" si="17"/>
        <v>0.18367346938775511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5">
      <c r="A132" s="2" t="str">
        <f>Data!A127</f>
        <v>Virginia Beach</v>
      </c>
      <c r="B132" s="4">
        <f>Data!B127</f>
        <v>215</v>
      </c>
      <c r="C132" s="4">
        <f>Data!R127</f>
        <v>97</v>
      </c>
      <c r="D132" s="4">
        <f>Data!M127</f>
        <v>30</v>
      </c>
      <c r="E132" s="5">
        <f t="shared" si="11"/>
        <v>0.30927835051546393</v>
      </c>
      <c r="F132" s="4">
        <f>Data!N127</f>
        <v>27</v>
      </c>
      <c r="G132" s="5">
        <f t="shared" si="12"/>
        <v>0.27835051546391754</v>
      </c>
      <c r="H132" s="11">
        <f>Data!Z127</f>
        <v>24</v>
      </c>
      <c r="I132" s="13">
        <f t="shared" si="13"/>
        <v>0.24742268041237114</v>
      </c>
      <c r="J132" s="30">
        <f t="shared" si="14"/>
        <v>81</v>
      </c>
      <c r="K132" s="13">
        <f t="shared" si="15"/>
        <v>0.83505154639175261</v>
      </c>
      <c r="L132" s="4">
        <f>Data!O127</f>
        <v>0</v>
      </c>
      <c r="M132" s="5">
        <f t="shared" si="16"/>
        <v>0</v>
      </c>
      <c r="N132" s="4">
        <f>Data!P127</f>
        <v>16</v>
      </c>
      <c r="O132" s="5">
        <f t="shared" si="17"/>
        <v>0.16494845360824742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5">
      <c r="A133" s="2" t="str">
        <f>Data!A128</f>
        <v>Warren</v>
      </c>
      <c r="B133" s="4">
        <f>Data!B128</f>
        <v>43</v>
      </c>
      <c r="C133" s="4">
        <f>Data!R128</f>
        <v>8</v>
      </c>
      <c r="D133" s="4">
        <f>Data!M128</f>
        <v>2</v>
      </c>
      <c r="E133" s="5">
        <f t="shared" si="11"/>
        <v>0.25</v>
      </c>
      <c r="F133" s="4">
        <f>Data!N128</f>
        <v>4</v>
      </c>
      <c r="G133" s="5">
        <f t="shared" si="12"/>
        <v>0.5</v>
      </c>
      <c r="H133" s="11">
        <f>Data!Z128</f>
        <v>2</v>
      </c>
      <c r="I133" s="13">
        <f t="shared" si="13"/>
        <v>0.25</v>
      </c>
      <c r="J133" s="30">
        <f t="shared" si="14"/>
        <v>8</v>
      </c>
      <c r="K133" s="13">
        <f t="shared" si="15"/>
        <v>1</v>
      </c>
      <c r="L133" s="4">
        <f>Data!O128</f>
        <v>0</v>
      </c>
      <c r="M133" s="5">
        <f t="shared" si="16"/>
        <v>0</v>
      </c>
      <c r="N133" s="4">
        <f>Data!P128</f>
        <v>0</v>
      </c>
      <c r="O133" s="5">
        <f t="shared" si="17"/>
        <v>0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5">
      <c r="A134" s="2" t="str">
        <f>Data!A129</f>
        <v>Washington</v>
      </c>
      <c r="B134" s="4">
        <f>Data!B129</f>
        <v>113</v>
      </c>
      <c r="C134" s="4">
        <f>Data!R129</f>
        <v>25</v>
      </c>
      <c r="D134" s="4">
        <f>Data!M129</f>
        <v>4</v>
      </c>
      <c r="E134" s="5">
        <f t="shared" si="11"/>
        <v>0.16</v>
      </c>
      <c r="F134" s="4">
        <f>Data!N129</f>
        <v>12</v>
      </c>
      <c r="G134" s="5">
        <f t="shared" si="12"/>
        <v>0.48</v>
      </c>
      <c r="H134" s="11">
        <f>Data!Z129</f>
        <v>6</v>
      </c>
      <c r="I134" s="13">
        <f t="shared" si="13"/>
        <v>0.24</v>
      </c>
      <c r="J134" s="30">
        <f t="shared" si="14"/>
        <v>22</v>
      </c>
      <c r="K134" s="13">
        <f t="shared" si="15"/>
        <v>0.88</v>
      </c>
      <c r="L134" s="4">
        <f>Data!O129</f>
        <v>0</v>
      </c>
      <c r="M134" s="5">
        <f t="shared" si="16"/>
        <v>0</v>
      </c>
      <c r="N134" s="4">
        <f>Data!P129</f>
        <v>3</v>
      </c>
      <c r="O134" s="5">
        <f t="shared" si="17"/>
        <v>0.12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5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5">
      <c r="A136" s="2" t="str">
        <f>Data!A131</f>
        <v>Westmoreland</v>
      </c>
      <c r="B136" s="4">
        <f>Data!B131</f>
        <v>10</v>
      </c>
      <c r="C136" s="4">
        <f>Data!R131</f>
        <v>5</v>
      </c>
      <c r="D136" s="4">
        <f>Data!M131</f>
        <v>1</v>
      </c>
      <c r="E136" s="5">
        <f t="shared" ref="E136:E142" si="21">IF(C136=0,0,D136/C136)</f>
        <v>0.2</v>
      </c>
      <c r="F136" s="4">
        <f>Data!N131</f>
        <v>1</v>
      </c>
      <c r="G136" s="5">
        <f t="shared" ref="G136:G142" si="22">IF(C136=0,0,F136/C136)</f>
        <v>0.2</v>
      </c>
      <c r="H136" s="11">
        <f>Data!Z131</f>
        <v>2</v>
      </c>
      <c r="I136" s="13">
        <f t="shared" ref="I136:I141" si="23">IF(C136=0,0,H136/C136)</f>
        <v>0.4</v>
      </c>
      <c r="J136" s="30">
        <f t="shared" ref="J136:J141" si="24">H136+F136+D136</f>
        <v>4</v>
      </c>
      <c r="K136" s="13">
        <f t="shared" ref="K136:K142" si="25">IF(C136=0,0,J136/C136)</f>
        <v>0.8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0.2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5">
      <c r="A137" s="2" t="str">
        <f>Data!A132</f>
        <v>Williamsburg</v>
      </c>
      <c r="B137" s="4">
        <f>Data!B132</f>
        <v>2</v>
      </c>
      <c r="C137" s="4">
        <f>Data!R132</f>
        <v>2</v>
      </c>
      <c r="D137" s="4">
        <f>Data!M132</f>
        <v>1</v>
      </c>
      <c r="E137" s="5">
        <f t="shared" si="21"/>
        <v>0.5</v>
      </c>
      <c r="F137" s="4">
        <f>Data!N132</f>
        <v>0</v>
      </c>
      <c r="G137" s="5">
        <f t="shared" si="22"/>
        <v>0</v>
      </c>
      <c r="H137" s="11">
        <f>Data!Z132</f>
        <v>1</v>
      </c>
      <c r="I137" s="13">
        <f t="shared" si="23"/>
        <v>0.5</v>
      </c>
      <c r="J137" s="30">
        <f t="shared" si="24"/>
        <v>2</v>
      </c>
      <c r="K137" s="13">
        <f t="shared" si="25"/>
        <v>1</v>
      </c>
      <c r="L137" s="4">
        <f>Data!O132</f>
        <v>0</v>
      </c>
      <c r="M137" s="5">
        <f t="shared" si="26"/>
        <v>0</v>
      </c>
      <c r="N137" s="4">
        <f>Data!P132</f>
        <v>0</v>
      </c>
      <c r="O137" s="5">
        <f t="shared" si="27"/>
        <v>0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5">
      <c r="A138" s="2" t="str">
        <f>Data!A133</f>
        <v>Winchester</v>
      </c>
      <c r="B138" s="4">
        <f>Data!B133</f>
        <v>42</v>
      </c>
      <c r="C138" s="4">
        <f>Data!R133</f>
        <v>35</v>
      </c>
      <c r="D138" s="4">
        <f>Data!M133</f>
        <v>12</v>
      </c>
      <c r="E138" s="5">
        <f t="shared" si="21"/>
        <v>0.34285714285714286</v>
      </c>
      <c r="F138" s="4">
        <f>Data!N133</f>
        <v>19</v>
      </c>
      <c r="G138" s="5">
        <f t="shared" si="22"/>
        <v>0.54285714285714282</v>
      </c>
      <c r="H138" s="11">
        <f>Data!Z133</f>
        <v>1</v>
      </c>
      <c r="I138" s="13">
        <f t="shared" si="23"/>
        <v>2.8571428571428571E-2</v>
      </c>
      <c r="J138" s="30">
        <f t="shared" si="24"/>
        <v>32</v>
      </c>
      <c r="K138" s="13">
        <f t="shared" si="25"/>
        <v>0.91428571428571426</v>
      </c>
      <c r="L138" s="4">
        <f>Data!O133</f>
        <v>2</v>
      </c>
      <c r="M138" s="5">
        <f t="shared" si="26"/>
        <v>5.7142857142857141E-2</v>
      </c>
      <c r="N138" s="4">
        <f>Data!P133</f>
        <v>1</v>
      </c>
      <c r="O138" s="5">
        <f t="shared" si="27"/>
        <v>2.8571428571428571E-2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5">
      <c r="A139" s="2" t="str">
        <f>Data!A134</f>
        <v>Wise</v>
      </c>
      <c r="B139" s="4">
        <f>Data!B134</f>
        <v>86</v>
      </c>
      <c r="C139" s="4">
        <f>Data!R134</f>
        <v>43</v>
      </c>
      <c r="D139" s="4">
        <f>Data!M134</f>
        <v>14</v>
      </c>
      <c r="E139" s="5">
        <f t="shared" si="21"/>
        <v>0.32558139534883723</v>
      </c>
      <c r="F139" s="4">
        <f>Data!N134</f>
        <v>6</v>
      </c>
      <c r="G139" s="5">
        <f t="shared" si="22"/>
        <v>0.13953488372093023</v>
      </c>
      <c r="H139" s="11">
        <f>Data!Z134</f>
        <v>20</v>
      </c>
      <c r="I139" s="13">
        <f t="shared" si="23"/>
        <v>0.46511627906976744</v>
      </c>
      <c r="J139" s="30">
        <f t="shared" si="24"/>
        <v>40</v>
      </c>
      <c r="K139" s="13">
        <f t="shared" si="25"/>
        <v>0.93023255813953487</v>
      </c>
      <c r="L139" s="4">
        <f>Data!O134</f>
        <v>0</v>
      </c>
      <c r="M139" s="5">
        <f t="shared" si="26"/>
        <v>0</v>
      </c>
      <c r="N139" s="4">
        <f>Data!P134</f>
        <v>3</v>
      </c>
      <c r="O139" s="5">
        <f t="shared" si="27"/>
        <v>6.9767441860465115E-2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5">
      <c r="A140" s="2" t="str">
        <f>Data!A135</f>
        <v>Wythe</v>
      </c>
      <c r="B140" s="4">
        <f>Data!B135</f>
        <v>43</v>
      </c>
      <c r="C140" s="4">
        <f>Data!R135</f>
        <v>21</v>
      </c>
      <c r="D140" s="4">
        <f>Data!M135</f>
        <v>5</v>
      </c>
      <c r="E140" s="5">
        <f t="shared" si="21"/>
        <v>0.23809523809523808</v>
      </c>
      <c r="F140" s="4">
        <f>Data!N135</f>
        <v>7</v>
      </c>
      <c r="G140" s="5">
        <f t="shared" si="22"/>
        <v>0.33333333333333331</v>
      </c>
      <c r="H140" s="11">
        <f>Data!Z135</f>
        <v>7</v>
      </c>
      <c r="I140" s="13">
        <f t="shared" si="23"/>
        <v>0.33333333333333331</v>
      </c>
      <c r="J140" s="30">
        <f t="shared" si="24"/>
        <v>19</v>
      </c>
      <c r="K140" s="13">
        <f t="shared" si="25"/>
        <v>0.90476190476190477</v>
      </c>
      <c r="L140" s="4">
        <f>Data!O135</f>
        <v>0</v>
      </c>
      <c r="M140" s="5">
        <f t="shared" si="26"/>
        <v>0</v>
      </c>
      <c r="N140" s="4">
        <f>Data!P135</f>
        <v>2</v>
      </c>
      <c r="O140" s="5">
        <f t="shared" si="27"/>
        <v>9.5238095238095233E-2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8" thickBot="1" x14ac:dyDescent="0.3">
      <c r="A141" s="16" t="str">
        <f>Data!A136</f>
        <v>York</v>
      </c>
      <c r="B141" s="17">
        <f>Data!B136</f>
        <v>18</v>
      </c>
      <c r="C141" s="17">
        <f>Data!R136</f>
        <v>3</v>
      </c>
      <c r="D141" s="17">
        <f>Data!M136</f>
        <v>1</v>
      </c>
      <c r="E141" s="18">
        <f t="shared" si="21"/>
        <v>0.33333333333333331</v>
      </c>
      <c r="F141" s="17">
        <f>Data!N136</f>
        <v>0</v>
      </c>
      <c r="G141" s="18">
        <f t="shared" si="22"/>
        <v>0</v>
      </c>
      <c r="H141" s="11">
        <f>Data!Z136</f>
        <v>2</v>
      </c>
      <c r="I141" s="13">
        <f t="shared" si="23"/>
        <v>0.66666666666666663</v>
      </c>
      <c r="J141" s="30">
        <f t="shared" si="24"/>
        <v>3</v>
      </c>
      <c r="K141" s="41">
        <f t="shared" si="25"/>
        <v>1</v>
      </c>
      <c r="L141" s="17">
        <f>Data!O136</f>
        <v>0</v>
      </c>
      <c r="M141" s="18">
        <f t="shared" si="26"/>
        <v>0</v>
      </c>
      <c r="N141" s="17">
        <f>Data!P136</f>
        <v>0</v>
      </c>
      <c r="O141" s="18">
        <f t="shared" si="27"/>
        <v>0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8" thickBot="1" x14ac:dyDescent="0.3">
      <c r="A142" s="19" t="s">
        <v>162</v>
      </c>
      <c r="B142" s="20">
        <f>SUM(B7:B141)</f>
        <v>5272</v>
      </c>
      <c r="C142" s="20">
        <f>SUM(C7:C141)</f>
        <v>2222</v>
      </c>
      <c r="D142" s="20">
        <f>SUM(D7:D141)</f>
        <v>652</v>
      </c>
      <c r="E142" s="21">
        <f t="shared" si="21"/>
        <v>0.2934293429342934</v>
      </c>
      <c r="F142" s="20">
        <f>SUM(F7:F141)</f>
        <v>665</v>
      </c>
      <c r="G142" s="21">
        <f t="shared" si="22"/>
        <v>0.29927992799279929</v>
      </c>
      <c r="H142" s="20">
        <f>SUM(H7:H141)</f>
        <v>401</v>
      </c>
      <c r="I142" s="22">
        <f>IF(C142=0,0,H142/C142)</f>
        <v>0.18046804680468045</v>
      </c>
      <c r="J142" s="39">
        <f>SUM(J7:J141)</f>
        <v>1718</v>
      </c>
      <c r="K142" s="42">
        <f t="shared" si="25"/>
        <v>0.77317731773177323</v>
      </c>
      <c r="L142" s="40">
        <f>SUM(L7:L141)</f>
        <v>31</v>
      </c>
      <c r="M142" s="21">
        <f t="shared" si="26"/>
        <v>1.3951395139513951E-2</v>
      </c>
      <c r="N142" s="20">
        <f>SUM(N7:N141)</f>
        <v>452</v>
      </c>
      <c r="O142" s="22">
        <f t="shared" si="27"/>
        <v>0.20342034203420342</v>
      </c>
      <c r="P142" s="20">
        <f>SUM(P7:P141)</f>
        <v>8</v>
      </c>
      <c r="Q142" s="22">
        <f>IF(C142=0,0,P142/C142)</f>
        <v>3.6003600360036002E-3</v>
      </c>
      <c r="R142" s="20">
        <f>SUM(R7:R141)</f>
        <v>13</v>
      </c>
      <c r="S142" s="22">
        <f t="shared" si="20"/>
        <v>5.8505850585058505E-3</v>
      </c>
    </row>
    <row r="143" spans="1:20" x14ac:dyDescent="0.25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7" activePane="bottomLeft" state="frozen"/>
      <selection pane="bottomLeft" activeCell="F4" sqref="F4"/>
    </sheetView>
  </sheetViews>
  <sheetFormatPr defaultColWidth="9.21875" defaultRowHeight="13.2" x14ac:dyDescent="0.25"/>
  <cols>
    <col min="1" max="4" width="18.77734375" style="2" customWidth="1"/>
    <col min="5" max="16384" width="9.21875" style="2"/>
  </cols>
  <sheetData>
    <row r="1" spans="1:6" s="7" customFormat="1" ht="15.6" x14ac:dyDescent="0.3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6" x14ac:dyDescent="0.3">
      <c r="A2" s="95" t="s">
        <v>193</v>
      </c>
      <c r="B2" s="93"/>
      <c r="C2" s="93"/>
      <c r="D2" s="93"/>
      <c r="E2" s="94"/>
    </row>
    <row r="3" spans="1:6" s="7" customFormat="1" ht="13.8" x14ac:dyDescent="0.25">
      <c r="A3" s="96" t="str">
        <f>"Date Range From: " &amp; TEXT(Time!C2,"mm/dd/yyyy") &amp; " To: " &amp; TEXT(Time!B2,"mm/dd/yyyy")</f>
        <v>Date Range From: 11/01/2023 To: 11/30/2023</v>
      </c>
      <c r="B3" s="93"/>
      <c r="C3" s="93"/>
      <c r="D3" s="93"/>
      <c r="E3" s="94"/>
    </row>
    <row r="4" spans="1:6" s="7" customFormat="1" x14ac:dyDescent="0.25">
      <c r="A4" s="97" t="str">
        <f>"Data Is As Of: " &amp; TEXT(Time!E2,"mm/dd/yyyy")</f>
        <v>Data Is As Of: 01/01/2024</v>
      </c>
      <c r="B4" s="93"/>
      <c r="C4" s="93"/>
      <c r="D4" s="93"/>
      <c r="E4" s="94"/>
    </row>
    <row r="5" spans="1:6" ht="13.8" thickBot="1" x14ac:dyDescent="0.3">
      <c r="A5" s="110"/>
      <c r="B5" s="111"/>
      <c r="C5" s="111"/>
      <c r="D5" s="111"/>
      <c r="E5" s="112"/>
    </row>
    <row r="6" spans="1:6" ht="18" customHeight="1" thickBot="1" x14ac:dyDescent="0.3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5">
      <c r="A7" s="10" t="str">
        <f>Data!A2</f>
        <v>Accomack</v>
      </c>
      <c r="B7" s="11">
        <f>Data!AB2</f>
        <v>14</v>
      </c>
      <c r="C7" s="11">
        <f>Data!AC2</f>
        <v>4358</v>
      </c>
      <c r="D7" s="12">
        <f>IF(B7=0,0,(C7/B7)/30.4375)</f>
        <v>10.227046054561455</v>
      </c>
      <c r="E7" s="48" t="str">
        <f>Data!AV2</f>
        <v>Eastern</v>
      </c>
    </row>
    <row r="8" spans="1:6" x14ac:dyDescent="0.25">
      <c r="A8" s="2" t="str">
        <f>Data!A3</f>
        <v>Albemarle</v>
      </c>
      <c r="B8" s="11">
        <f>Data!AB3</f>
        <v>92</v>
      </c>
      <c r="C8" s="4">
        <f>Data!AC3</f>
        <v>71316</v>
      </c>
      <c r="D8" s="8">
        <f t="shared" ref="D8:D71" si="0">IF(B8=0,0,(C8/B8)/30.4375)</f>
        <v>25.467726095884295</v>
      </c>
      <c r="E8" s="47" t="str">
        <f>Data!AV3</f>
        <v>Piedmont</v>
      </c>
    </row>
    <row r="9" spans="1:6" x14ac:dyDescent="0.25">
      <c r="A9" s="2" t="str">
        <f>Data!A4</f>
        <v>Alexandria</v>
      </c>
      <c r="B9" s="11">
        <f>Data!AB4</f>
        <v>78</v>
      </c>
      <c r="C9" s="4">
        <f>Data!AC4</f>
        <v>87567</v>
      </c>
      <c r="D9" s="8">
        <f t="shared" si="0"/>
        <v>36.883904596430263</v>
      </c>
      <c r="E9" s="47" t="str">
        <f>Data!AV4</f>
        <v>Northern</v>
      </c>
    </row>
    <row r="10" spans="1:6" x14ac:dyDescent="0.25">
      <c r="A10" s="2" t="str">
        <f>Data!A5</f>
        <v>Alleghany</v>
      </c>
      <c r="B10" s="11">
        <f>Data!AB5</f>
        <v>14</v>
      </c>
      <c r="C10" s="4">
        <f>Data!AC5</f>
        <v>14806</v>
      </c>
      <c r="D10" s="8">
        <f t="shared" si="0"/>
        <v>34.745673217952479</v>
      </c>
      <c r="E10" s="47" t="str">
        <f>Data!AV5</f>
        <v>Piedmont</v>
      </c>
    </row>
    <row r="11" spans="1:6" x14ac:dyDescent="0.25">
      <c r="A11" s="2" t="str">
        <f>Data!A6</f>
        <v>Amelia</v>
      </c>
      <c r="B11" s="11">
        <f>Data!AB6</f>
        <v>6</v>
      </c>
      <c r="C11" s="4">
        <f>Data!AC6</f>
        <v>5319</v>
      </c>
      <c r="D11" s="8">
        <f t="shared" si="0"/>
        <v>29.125256673511295</v>
      </c>
      <c r="E11" s="47" t="str">
        <f>Data!AV6</f>
        <v>Central</v>
      </c>
    </row>
    <row r="12" spans="1:6" x14ac:dyDescent="0.25">
      <c r="A12" s="2" t="str">
        <f>Data!A7</f>
        <v>Amherst</v>
      </c>
      <c r="B12" s="11">
        <f>Data!AB7</f>
        <v>26</v>
      </c>
      <c r="C12" s="4">
        <f>Data!AC7</f>
        <v>22178</v>
      </c>
      <c r="D12" s="8">
        <f t="shared" si="0"/>
        <v>28.024640657084188</v>
      </c>
      <c r="E12" s="47" t="str">
        <f>Data!AV7</f>
        <v>Piedmont</v>
      </c>
    </row>
    <row r="13" spans="1:6" x14ac:dyDescent="0.25">
      <c r="A13" s="2" t="str">
        <f>Data!A8</f>
        <v>Appomattox</v>
      </c>
      <c r="B13" s="11">
        <f>Data!AB8</f>
        <v>20</v>
      </c>
      <c r="C13" s="4">
        <f>Data!AC8</f>
        <v>20580</v>
      </c>
      <c r="D13" s="8">
        <f t="shared" si="0"/>
        <v>33.80698151950719</v>
      </c>
      <c r="E13" s="47" t="str">
        <f>Data!AV8</f>
        <v>Piedmont</v>
      </c>
    </row>
    <row r="14" spans="1:6" x14ac:dyDescent="0.25">
      <c r="A14" s="2" t="str">
        <f>Data!A9</f>
        <v>Arlington</v>
      </c>
      <c r="B14" s="11">
        <f>Data!AB9</f>
        <v>68</v>
      </c>
      <c r="C14" s="4">
        <f>Data!AC9</f>
        <v>36312</v>
      </c>
      <c r="D14" s="8">
        <f t="shared" si="0"/>
        <v>17.544147843942504</v>
      </c>
      <c r="E14" s="47" t="str">
        <f>Data!AV9</f>
        <v>Northern</v>
      </c>
    </row>
    <row r="15" spans="1:6" x14ac:dyDescent="0.25">
      <c r="A15" s="2" t="str">
        <f>Data!A10</f>
        <v>Augusta</v>
      </c>
      <c r="B15" s="11">
        <f>Data!AB10</f>
        <v>0</v>
      </c>
      <c r="C15" s="4">
        <f>Data!AC10</f>
        <v>0</v>
      </c>
      <c r="D15" s="8">
        <f t="shared" si="0"/>
        <v>0</v>
      </c>
      <c r="E15" s="47" t="str">
        <f>Data!AV10</f>
        <v>Piedmont</v>
      </c>
    </row>
    <row r="16" spans="1:6" x14ac:dyDescent="0.25">
      <c r="A16" s="2" t="str">
        <f>Data!A11</f>
        <v>Bath</v>
      </c>
      <c r="B16" s="11">
        <f>Data!AB11</f>
        <v>0</v>
      </c>
      <c r="C16" s="4">
        <f>Data!AC11</f>
        <v>0</v>
      </c>
      <c r="D16" s="8">
        <f t="shared" si="0"/>
        <v>0</v>
      </c>
      <c r="E16" s="47" t="str">
        <f>Data!AV11</f>
        <v>Piedmont</v>
      </c>
    </row>
    <row r="17" spans="1:5" x14ac:dyDescent="0.25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5">
      <c r="A18" s="2" t="str">
        <f>Data!A13</f>
        <v>Bedford County</v>
      </c>
      <c r="B18" s="11">
        <f>Data!AB13</f>
        <v>73</v>
      </c>
      <c r="C18" s="4">
        <f>Data!AC13</f>
        <v>47487</v>
      </c>
      <c r="D18" s="8">
        <f t="shared" si="0"/>
        <v>21.371888273185004</v>
      </c>
      <c r="E18" s="47" t="str">
        <f>Data!AV13</f>
        <v>Piedmont</v>
      </c>
    </row>
    <row r="19" spans="1:5" x14ac:dyDescent="0.25">
      <c r="A19" s="2" t="str">
        <f>Data!A14</f>
        <v>Bland</v>
      </c>
      <c r="B19" s="11">
        <f>Data!AB14</f>
        <v>5</v>
      </c>
      <c r="C19" s="4">
        <f>Data!AC14</f>
        <v>3743</v>
      </c>
      <c r="D19" s="8">
        <f t="shared" si="0"/>
        <v>24.594661190965095</v>
      </c>
      <c r="E19" s="47" t="str">
        <f>Data!AV14</f>
        <v>Western</v>
      </c>
    </row>
    <row r="20" spans="1:5" x14ac:dyDescent="0.25">
      <c r="A20" s="2" t="str">
        <f>Data!A15</f>
        <v>Botetourt</v>
      </c>
      <c r="B20" s="11">
        <f>Data!AB15</f>
        <v>6</v>
      </c>
      <c r="C20" s="4">
        <f>Data!AC15</f>
        <v>6835</v>
      </c>
      <c r="D20" s="8">
        <f t="shared" si="0"/>
        <v>37.426420260095824</v>
      </c>
      <c r="E20" s="47" t="str">
        <f>Data!AV15</f>
        <v>Piedmont</v>
      </c>
    </row>
    <row r="21" spans="1:5" x14ac:dyDescent="0.25">
      <c r="A21" s="2" t="str">
        <f>Data!A16</f>
        <v>Bristol</v>
      </c>
      <c r="B21" s="11">
        <f>Data!AB16</f>
        <v>42</v>
      </c>
      <c r="C21" s="4">
        <f>Data!AC16</f>
        <v>41973</v>
      </c>
      <c r="D21" s="8">
        <f t="shared" si="0"/>
        <v>32.833088882370198</v>
      </c>
      <c r="E21" s="47" t="str">
        <f>Data!AV16</f>
        <v>Western</v>
      </c>
    </row>
    <row r="22" spans="1:5" x14ac:dyDescent="0.25">
      <c r="A22" s="2" t="str">
        <f>Data!A17</f>
        <v>Brunswick</v>
      </c>
      <c r="B22" s="11">
        <f>Data!AB17</f>
        <v>7</v>
      </c>
      <c r="C22" s="4">
        <f>Data!AC17</f>
        <v>5939</v>
      </c>
      <c r="D22" s="8">
        <f t="shared" si="0"/>
        <v>27.874449985332944</v>
      </c>
      <c r="E22" s="47" t="str">
        <f>Data!AV17</f>
        <v>Eastern</v>
      </c>
    </row>
    <row r="23" spans="1:5" x14ac:dyDescent="0.25">
      <c r="A23" s="2" t="str">
        <f>Data!A18</f>
        <v>Buchanan</v>
      </c>
      <c r="B23" s="11">
        <f>Data!AB18</f>
        <v>74</v>
      </c>
      <c r="C23" s="4">
        <f>Data!AC18</f>
        <v>45268</v>
      </c>
      <c r="D23" s="8">
        <f t="shared" si="0"/>
        <v>20.097896664631776</v>
      </c>
      <c r="E23" s="47" t="str">
        <f>Data!AV18</f>
        <v>Western</v>
      </c>
    </row>
    <row r="24" spans="1:5" x14ac:dyDescent="0.25">
      <c r="A24" s="2" t="str">
        <f>Data!A19</f>
        <v>Buckingham</v>
      </c>
      <c r="B24" s="11">
        <f>Data!AB19</f>
        <v>7</v>
      </c>
      <c r="C24" s="4">
        <f>Data!AC19</f>
        <v>7018</v>
      </c>
      <c r="D24" s="8">
        <f t="shared" si="0"/>
        <v>32.93869169844529</v>
      </c>
      <c r="E24" s="47" t="str">
        <f>Data!AV19</f>
        <v>Central</v>
      </c>
    </row>
    <row r="25" spans="1:5" x14ac:dyDescent="0.25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5">
      <c r="A26" s="2" t="str">
        <f>Data!A21</f>
        <v>Campbell</v>
      </c>
      <c r="B26" s="11">
        <f>Data!AB21</f>
        <v>40</v>
      </c>
      <c r="C26" s="4">
        <f>Data!AC21</f>
        <v>22152</v>
      </c>
      <c r="D26" s="8">
        <f t="shared" si="0"/>
        <v>18.194661190965093</v>
      </c>
      <c r="E26" s="47" t="str">
        <f>Data!AV21</f>
        <v>Piedmont</v>
      </c>
    </row>
    <row r="27" spans="1:5" x14ac:dyDescent="0.25">
      <c r="A27" s="2" t="str">
        <f>Data!A22</f>
        <v>Caroline</v>
      </c>
      <c r="B27" s="11">
        <f>Data!AB22</f>
        <v>7</v>
      </c>
      <c r="C27" s="4">
        <f>Data!AC22</f>
        <v>3537</v>
      </c>
      <c r="D27" s="8">
        <f t="shared" si="0"/>
        <v>16.600762687004988</v>
      </c>
      <c r="E27" s="47" t="str">
        <f>Data!AV22</f>
        <v>Central</v>
      </c>
    </row>
    <row r="28" spans="1:5" x14ac:dyDescent="0.25">
      <c r="A28" s="2" t="str">
        <f>Data!A23</f>
        <v>Carroll</v>
      </c>
      <c r="B28" s="11">
        <f>Data!AB23</f>
        <v>37</v>
      </c>
      <c r="C28" s="4">
        <f>Data!AC23</f>
        <v>44354</v>
      </c>
      <c r="D28" s="8">
        <f t="shared" si="0"/>
        <v>39.384205560796936</v>
      </c>
      <c r="E28" s="47" t="str">
        <f>Data!AV23</f>
        <v>Western</v>
      </c>
    </row>
    <row r="29" spans="1:5" x14ac:dyDescent="0.25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5">
      <c r="A30" s="2" t="str">
        <f>Data!A25</f>
        <v>Charlotte</v>
      </c>
      <c r="B30" s="11">
        <f>Data!AB25</f>
        <v>8</v>
      </c>
      <c r="C30" s="4">
        <f>Data!AC25</f>
        <v>5619</v>
      </c>
      <c r="D30" s="8">
        <f t="shared" si="0"/>
        <v>23.075975359342916</v>
      </c>
      <c r="E30" s="47" t="str">
        <f>Data!AV25</f>
        <v>Piedmont</v>
      </c>
    </row>
    <row r="31" spans="1:5" x14ac:dyDescent="0.25">
      <c r="A31" s="2" t="str">
        <f>Data!A26</f>
        <v>Charlottesville</v>
      </c>
      <c r="B31" s="11">
        <f>Data!AB26</f>
        <v>51</v>
      </c>
      <c r="C31" s="4">
        <f>Data!AC26</f>
        <v>53014</v>
      </c>
      <c r="D31" s="8">
        <f t="shared" si="0"/>
        <v>34.151628618593229</v>
      </c>
      <c r="E31" s="47" t="str">
        <f>Data!AV26</f>
        <v>Piedmont</v>
      </c>
    </row>
    <row r="32" spans="1:5" x14ac:dyDescent="0.25">
      <c r="A32" s="2" t="str">
        <f>Data!A27</f>
        <v>Chesapeake</v>
      </c>
      <c r="B32" s="11">
        <f>Data!AB27</f>
        <v>66</v>
      </c>
      <c r="C32" s="4">
        <f>Data!AC27</f>
        <v>62018</v>
      </c>
      <c r="D32" s="8">
        <f t="shared" si="0"/>
        <v>30.872005475701574</v>
      </c>
      <c r="E32" s="47" t="str">
        <f>Data!AV27</f>
        <v>Eastern</v>
      </c>
    </row>
    <row r="33" spans="1:5" x14ac:dyDescent="0.25">
      <c r="A33" s="2" t="str">
        <f>Data!A28</f>
        <v>Chesterfield</v>
      </c>
      <c r="B33" s="11">
        <f>Data!AB28</f>
        <v>114</v>
      </c>
      <c r="C33" s="4">
        <f>Data!AC28</f>
        <v>83563</v>
      </c>
      <c r="D33" s="8">
        <f t="shared" si="0"/>
        <v>24.08242371843366</v>
      </c>
      <c r="E33" s="47" t="str">
        <f>Data!AV28</f>
        <v>Central</v>
      </c>
    </row>
    <row r="34" spans="1:5" x14ac:dyDescent="0.25">
      <c r="A34" s="2" t="str">
        <f>Data!A29</f>
        <v>Clarke</v>
      </c>
      <c r="B34" s="11">
        <f>Data!AB29</f>
        <v>6</v>
      </c>
      <c r="C34" s="4">
        <f>Data!AC29</f>
        <v>4241</v>
      </c>
      <c r="D34" s="8">
        <f t="shared" si="0"/>
        <v>23.222450376454486</v>
      </c>
      <c r="E34" s="47" t="str">
        <f>Data!AV29</f>
        <v>Northern</v>
      </c>
    </row>
    <row r="35" spans="1:5" x14ac:dyDescent="0.25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5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5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5">
      <c r="A38" s="2" t="str">
        <f>Data!A33</f>
        <v>Craig</v>
      </c>
      <c r="B38" s="11">
        <f>Data!AB33</f>
        <v>9</v>
      </c>
      <c r="C38" s="4">
        <f>Data!AC33</f>
        <v>11202</v>
      </c>
      <c r="D38" s="8">
        <f t="shared" si="0"/>
        <v>40.89253935660507</v>
      </c>
      <c r="E38" s="47" t="str">
        <f>Data!AV33</f>
        <v>Piedmont</v>
      </c>
    </row>
    <row r="39" spans="1:5" x14ac:dyDescent="0.25">
      <c r="A39" s="2" t="str">
        <f>Data!A34</f>
        <v>Culpeper</v>
      </c>
      <c r="B39" s="11">
        <f>Data!AB34</f>
        <v>12</v>
      </c>
      <c r="C39" s="4">
        <f>Data!AC34</f>
        <v>9332</v>
      </c>
      <c r="D39" s="8">
        <f t="shared" si="0"/>
        <v>25.549623545516766</v>
      </c>
      <c r="E39" s="47" t="str">
        <f>Data!AV34</f>
        <v>Northern</v>
      </c>
    </row>
    <row r="40" spans="1:5" x14ac:dyDescent="0.25">
      <c r="A40" s="2" t="str">
        <f>Data!A35</f>
        <v>Cumberland</v>
      </c>
      <c r="B40" s="11">
        <f>Data!AB35</f>
        <v>3</v>
      </c>
      <c r="C40" s="4">
        <f>Data!AC35</f>
        <v>2938</v>
      </c>
      <c r="D40" s="8">
        <f t="shared" si="0"/>
        <v>32.175222450376452</v>
      </c>
      <c r="E40" s="47" t="str">
        <f>Data!AV35</f>
        <v>Central</v>
      </c>
    </row>
    <row r="41" spans="1:5" x14ac:dyDescent="0.25">
      <c r="A41" s="2" t="str">
        <f>Data!A36</f>
        <v>Danville</v>
      </c>
      <c r="B41" s="11">
        <f>Data!AB36</f>
        <v>43</v>
      </c>
      <c r="C41" s="4">
        <f>Data!AC36</f>
        <v>39757</v>
      </c>
      <c r="D41" s="8">
        <f t="shared" si="0"/>
        <v>30.376390812282125</v>
      </c>
      <c r="E41" s="47" t="str">
        <f>Data!AV36</f>
        <v>Piedmont</v>
      </c>
    </row>
    <row r="42" spans="1:5" x14ac:dyDescent="0.25">
      <c r="A42" s="2" t="str">
        <f>Data!A37</f>
        <v>Dickenson</v>
      </c>
      <c r="B42" s="11">
        <f>Data!AB37</f>
        <v>15</v>
      </c>
      <c r="C42" s="4">
        <f>Data!AC37</f>
        <v>11538</v>
      </c>
      <c r="D42" s="8">
        <f t="shared" si="0"/>
        <v>25.27145790554415</v>
      </c>
      <c r="E42" s="47" t="str">
        <f>Data!AV37</f>
        <v>Western</v>
      </c>
    </row>
    <row r="43" spans="1:5" x14ac:dyDescent="0.25">
      <c r="A43" s="2" t="str">
        <f>Data!A38</f>
        <v>Dinwiddie</v>
      </c>
      <c r="B43" s="11">
        <f>Data!AB38</f>
        <v>18</v>
      </c>
      <c r="C43" s="4">
        <f>Data!AC38</f>
        <v>8829</v>
      </c>
      <c r="D43" s="8">
        <f t="shared" si="0"/>
        <v>16.114989733059549</v>
      </c>
      <c r="E43" s="47" t="str">
        <f>Data!AV38</f>
        <v>Eastern</v>
      </c>
    </row>
    <row r="44" spans="1:5" x14ac:dyDescent="0.25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5">
      <c r="A45" s="2" t="str">
        <f>Data!A40</f>
        <v>Essex</v>
      </c>
      <c r="B45" s="11">
        <f>Data!AB40</f>
        <v>6</v>
      </c>
      <c r="C45" s="4">
        <f>Data!AC40</f>
        <v>5795</v>
      </c>
      <c r="D45" s="8">
        <f t="shared" si="0"/>
        <v>31.731690622861056</v>
      </c>
      <c r="E45" s="47" t="str">
        <f>Data!AV40</f>
        <v>Central</v>
      </c>
    </row>
    <row r="46" spans="1:5" x14ac:dyDescent="0.25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5">
      <c r="A47" s="2" t="str">
        <f>Data!A42</f>
        <v>Fairfax County</v>
      </c>
      <c r="B47" s="11">
        <f>Data!AB42</f>
        <v>209</v>
      </c>
      <c r="C47" s="4">
        <f>Data!AC42</f>
        <v>138200</v>
      </c>
      <c r="D47" s="8">
        <f t="shared" si="0"/>
        <v>21.724649499425247</v>
      </c>
      <c r="E47" s="47" t="str">
        <f>Data!AV42</f>
        <v>Northern</v>
      </c>
    </row>
    <row r="48" spans="1:5" x14ac:dyDescent="0.25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5">
      <c r="A49" s="2" t="str">
        <f>Data!A44</f>
        <v>Fauquier</v>
      </c>
      <c r="B49" s="11">
        <f>Data!AB44</f>
        <v>29</v>
      </c>
      <c r="C49" s="4">
        <f>Data!AC44</f>
        <v>23817</v>
      </c>
      <c r="D49" s="8">
        <f t="shared" si="0"/>
        <v>26.982369185017347</v>
      </c>
      <c r="E49" s="47" t="str">
        <f>Data!AV44</f>
        <v>Northern</v>
      </c>
    </row>
    <row r="50" spans="1:5" x14ac:dyDescent="0.25">
      <c r="A50" s="2" t="str">
        <f>Data!A45</f>
        <v>Floyd</v>
      </c>
      <c r="B50" s="11">
        <f>Data!AB45</f>
        <v>15</v>
      </c>
      <c r="C50" s="4">
        <f>Data!AC45</f>
        <v>8614</v>
      </c>
      <c r="D50" s="8">
        <f t="shared" si="0"/>
        <v>18.867077344284738</v>
      </c>
      <c r="E50" s="47" t="str">
        <f>Data!AV45</f>
        <v>Western</v>
      </c>
    </row>
    <row r="51" spans="1:5" x14ac:dyDescent="0.25">
      <c r="A51" s="2" t="str">
        <f>Data!A46</f>
        <v>Fluvanna</v>
      </c>
      <c r="B51" s="11">
        <f>Data!AB46</f>
        <v>20</v>
      </c>
      <c r="C51" s="4">
        <f>Data!AC46</f>
        <v>9743</v>
      </c>
      <c r="D51" s="8">
        <f t="shared" si="0"/>
        <v>16.004928131416836</v>
      </c>
      <c r="E51" s="47" t="str">
        <f>Data!AV46</f>
        <v>Central</v>
      </c>
    </row>
    <row r="52" spans="1:5" x14ac:dyDescent="0.25">
      <c r="A52" s="2" t="str">
        <f>Data!A47</f>
        <v>Franklin City</v>
      </c>
      <c r="B52" s="11">
        <f>Data!AB47</f>
        <v>16</v>
      </c>
      <c r="C52" s="4">
        <f>Data!AC47</f>
        <v>8653</v>
      </c>
      <c r="D52" s="8">
        <f t="shared" si="0"/>
        <v>17.767967145790553</v>
      </c>
      <c r="E52" s="47" t="str">
        <f>Data!AV47</f>
        <v>Eastern</v>
      </c>
    </row>
    <row r="53" spans="1:5" x14ac:dyDescent="0.25">
      <c r="A53" s="2" t="str">
        <f>Data!A48</f>
        <v>Franklin County</v>
      </c>
      <c r="B53" s="11">
        <f>Data!AB48</f>
        <v>76</v>
      </c>
      <c r="C53" s="4">
        <f>Data!AC48</f>
        <v>59187</v>
      </c>
      <c r="D53" s="8">
        <f t="shared" si="0"/>
        <v>25.58608019020858</v>
      </c>
      <c r="E53" s="47" t="str">
        <f>Data!AV48</f>
        <v>Piedmont</v>
      </c>
    </row>
    <row r="54" spans="1:5" x14ac:dyDescent="0.25">
      <c r="A54" s="2" t="str">
        <f>Data!A49</f>
        <v>Frederick</v>
      </c>
      <c r="B54" s="11">
        <f>Data!AB49</f>
        <v>44</v>
      </c>
      <c r="C54" s="4">
        <f>Data!AC49</f>
        <v>35544</v>
      </c>
      <c r="D54" s="8">
        <f t="shared" si="0"/>
        <v>26.540227739406387</v>
      </c>
      <c r="E54" s="47" t="str">
        <f>Data!AV49</f>
        <v>Northern</v>
      </c>
    </row>
    <row r="55" spans="1:5" x14ac:dyDescent="0.25">
      <c r="A55" s="2" t="str">
        <f>Data!A50</f>
        <v>Fredericksburg</v>
      </c>
      <c r="B55" s="11">
        <f>Data!AB50</f>
        <v>47</v>
      </c>
      <c r="C55" s="4">
        <f>Data!AC50</f>
        <v>26938</v>
      </c>
      <c r="D55" s="8">
        <f t="shared" si="0"/>
        <v>18.830355192450522</v>
      </c>
      <c r="E55" s="47" t="str">
        <f>Data!AV50</f>
        <v>Northern</v>
      </c>
    </row>
    <row r="56" spans="1:5" x14ac:dyDescent="0.25">
      <c r="A56" s="2" t="str">
        <f>Data!A51</f>
        <v>Galax</v>
      </c>
      <c r="B56" s="11">
        <f>Data!AB51</f>
        <v>36</v>
      </c>
      <c r="C56" s="4">
        <f>Data!AC51</f>
        <v>19986</v>
      </c>
      <c r="D56" s="8">
        <f t="shared" si="0"/>
        <v>18.239561943874058</v>
      </c>
      <c r="E56" s="47" t="str">
        <f>Data!AV51</f>
        <v>Western</v>
      </c>
    </row>
    <row r="57" spans="1:5" x14ac:dyDescent="0.25">
      <c r="A57" s="2" t="str">
        <f>Data!A52</f>
        <v>Giles</v>
      </c>
      <c r="B57" s="11">
        <f>Data!AB52</f>
        <v>15</v>
      </c>
      <c r="C57" s="4">
        <f>Data!AC52</f>
        <v>10104</v>
      </c>
      <c r="D57" s="8">
        <f t="shared" si="0"/>
        <v>22.130595482546202</v>
      </c>
      <c r="E57" s="47" t="str">
        <f>Data!AV52</f>
        <v>Western</v>
      </c>
    </row>
    <row r="58" spans="1:5" x14ac:dyDescent="0.25">
      <c r="A58" s="2" t="str">
        <f>Data!A53</f>
        <v>Gloucester</v>
      </c>
      <c r="B58" s="11">
        <f>Data!AB53</f>
        <v>16</v>
      </c>
      <c r="C58" s="4">
        <f>Data!AC53</f>
        <v>9250</v>
      </c>
      <c r="D58" s="8">
        <f t="shared" si="0"/>
        <v>18.993839835728952</v>
      </c>
      <c r="E58" s="47" t="str">
        <f>Data!AV53</f>
        <v>Eastern</v>
      </c>
    </row>
    <row r="59" spans="1:5" x14ac:dyDescent="0.25">
      <c r="A59" s="2" t="str">
        <f>Data!A54</f>
        <v>Goochland</v>
      </c>
      <c r="B59" s="11">
        <f>Data!AB54</f>
        <v>9</v>
      </c>
      <c r="C59" s="4">
        <f>Data!AC54</f>
        <v>4765</v>
      </c>
      <c r="D59" s="8">
        <f t="shared" si="0"/>
        <v>17.394478667579286</v>
      </c>
      <c r="E59" s="47" t="str">
        <f>Data!AV54</f>
        <v>Central</v>
      </c>
    </row>
    <row r="60" spans="1:5" x14ac:dyDescent="0.25">
      <c r="A60" s="2" t="str">
        <f>Data!A55</f>
        <v>Grayson</v>
      </c>
      <c r="B60" s="11">
        <f>Data!AB55</f>
        <v>24</v>
      </c>
      <c r="C60" s="4">
        <f>Data!AC55</f>
        <v>5666</v>
      </c>
      <c r="D60" s="8">
        <f t="shared" si="0"/>
        <v>7.7563312799452433</v>
      </c>
      <c r="E60" s="47" t="str">
        <f>Data!AV55</f>
        <v>Western</v>
      </c>
    </row>
    <row r="61" spans="1:5" x14ac:dyDescent="0.25">
      <c r="A61" s="2" t="str">
        <f>Data!A56</f>
        <v>Greene</v>
      </c>
      <c r="B61" s="11">
        <f>Data!AB56</f>
        <v>38</v>
      </c>
      <c r="C61" s="4">
        <f>Data!AC56</f>
        <v>29536</v>
      </c>
      <c r="D61" s="8">
        <f t="shared" si="0"/>
        <v>25.536366583810658</v>
      </c>
      <c r="E61" s="47" t="str">
        <f>Data!AV56</f>
        <v>Northern</v>
      </c>
    </row>
    <row r="62" spans="1:5" x14ac:dyDescent="0.25">
      <c r="A62" s="2" t="str">
        <f>Data!A57</f>
        <v>Greensville</v>
      </c>
      <c r="B62" s="11">
        <f>Data!AB57</f>
        <v>19</v>
      </c>
      <c r="C62" s="4">
        <f>Data!AC57</f>
        <v>10127</v>
      </c>
      <c r="D62" s="8">
        <f t="shared" si="0"/>
        <v>17.511293634496919</v>
      </c>
      <c r="E62" s="47" t="str">
        <f>Data!AV57</f>
        <v>Eastern</v>
      </c>
    </row>
    <row r="63" spans="1:5" x14ac:dyDescent="0.25">
      <c r="A63" s="2" t="str">
        <f>Data!A58</f>
        <v>Halifax</v>
      </c>
      <c r="B63" s="11">
        <f>Data!AB58</f>
        <v>17</v>
      </c>
      <c r="C63" s="4">
        <f>Data!AC58</f>
        <v>20376</v>
      </c>
      <c r="D63" s="8">
        <f t="shared" si="0"/>
        <v>39.378668921367314</v>
      </c>
      <c r="E63" s="47" t="str">
        <f>Data!AV58</f>
        <v>Piedmont</v>
      </c>
    </row>
    <row r="64" spans="1:5" x14ac:dyDescent="0.25">
      <c r="A64" s="2" t="str">
        <f>Data!A59</f>
        <v>Hampton</v>
      </c>
      <c r="B64" s="11">
        <f>Data!AB59</f>
        <v>89</v>
      </c>
      <c r="C64" s="4">
        <f>Data!AC59</f>
        <v>40873</v>
      </c>
      <c r="D64" s="8">
        <f t="shared" si="0"/>
        <v>15.088203400779825</v>
      </c>
      <c r="E64" s="47" t="str">
        <f>Data!AV59</f>
        <v>Eastern</v>
      </c>
    </row>
    <row r="65" spans="1:5" x14ac:dyDescent="0.25">
      <c r="A65" s="2" t="str">
        <f>Data!A60</f>
        <v>Hanover</v>
      </c>
      <c r="B65" s="11">
        <f>Data!AB60</f>
        <v>62</v>
      </c>
      <c r="C65" s="4">
        <f>Data!AC60</f>
        <v>27352</v>
      </c>
      <c r="D65" s="8">
        <f t="shared" si="0"/>
        <v>14.494005431542691</v>
      </c>
      <c r="E65" s="47" t="str">
        <f>Data!AV60</f>
        <v>Central</v>
      </c>
    </row>
    <row r="66" spans="1:5" x14ac:dyDescent="0.25">
      <c r="A66" s="2" t="str">
        <f>Data!A61</f>
        <v>Harrisonburg</v>
      </c>
      <c r="B66" s="11">
        <f>Data!AB61</f>
        <v>1</v>
      </c>
      <c r="C66" s="4">
        <f>Data!AC61</f>
        <v>36</v>
      </c>
      <c r="D66" s="8">
        <f t="shared" si="0"/>
        <v>1.1827515400410678</v>
      </c>
      <c r="E66" s="47" t="str">
        <f>Data!AV61</f>
        <v>Northern</v>
      </c>
    </row>
    <row r="67" spans="1:5" x14ac:dyDescent="0.25">
      <c r="A67" s="2" t="str">
        <f>Data!A62</f>
        <v>Henrico</v>
      </c>
      <c r="B67" s="11">
        <f>Data!AB62</f>
        <v>133</v>
      </c>
      <c r="C67" s="4">
        <f>Data!AC62</f>
        <v>92969</v>
      </c>
      <c r="D67" s="8">
        <f t="shared" si="0"/>
        <v>22.965586450726406</v>
      </c>
      <c r="E67" s="47" t="str">
        <f>Data!AV62</f>
        <v>Central</v>
      </c>
    </row>
    <row r="68" spans="1:5" x14ac:dyDescent="0.25">
      <c r="A68" s="2" t="str">
        <f>Data!A63</f>
        <v>Henry</v>
      </c>
      <c r="B68" s="11">
        <f>Data!AB63</f>
        <v>93</v>
      </c>
      <c r="C68" s="4">
        <f>Data!AC63</f>
        <v>53291</v>
      </c>
      <c r="D68" s="8">
        <f t="shared" si="0"/>
        <v>18.826168554458942</v>
      </c>
      <c r="E68" s="47" t="str">
        <f>Data!AV63</f>
        <v>Piedmont</v>
      </c>
    </row>
    <row r="69" spans="1:5" x14ac:dyDescent="0.25">
      <c r="A69" s="2" t="str">
        <f>Data!A64</f>
        <v>Highland</v>
      </c>
      <c r="B69" s="11">
        <f>Data!AB64</f>
        <v>0</v>
      </c>
      <c r="C69" s="4">
        <f>Data!AC64</f>
        <v>0</v>
      </c>
      <c r="D69" s="8">
        <f t="shared" si="0"/>
        <v>0</v>
      </c>
      <c r="E69" s="47" t="str">
        <f>Data!AV64</f>
        <v>Piedmont</v>
      </c>
    </row>
    <row r="70" spans="1:5" x14ac:dyDescent="0.25">
      <c r="A70" s="2" t="str">
        <f>Data!A65</f>
        <v>Hopewell</v>
      </c>
      <c r="B70" s="11">
        <f>Data!AB65</f>
        <v>39</v>
      </c>
      <c r="C70" s="4">
        <f>Data!AC65</f>
        <v>21884</v>
      </c>
      <c r="D70" s="8">
        <f t="shared" si="0"/>
        <v>18.435423577107354</v>
      </c>
      <c r="E70" s="47" t="str">
        <f>Data!AV65</f>
        <v>Central</v>
      </c>
    </row>
    <row r="71" spans="1:5" x14ac:dyDescent="0.25">
      <c r="A71" s="2" t="str">
        <f>Data!A66</f>
        <v>Isle Of Wight</v>
      </c>
      <c r="B71" s="11">
        <f>Data!AB66</f>
        <v>16</v>
      </c>
      <c r="C71" s="4">
        <f>Data!AC66</f>
        <v>8786</v>
      </c>
      <c r="D71" s="8">
        <f t="shared" si="0"/>
        <v>18.041067761806982</v>
      </c>
      <c r="E71" s="47" t="str">
        <f>Data!AV66</f>
        <v>Eastern</v>
      </c>
    </row>
    <row r="72" spans="1:5" x14ac:dyDescent="0.25">
      <c r="A72" s="2" t="str">
        <f>Data!A67</f>
        <v>James City</v>
      </c>
      <c r="B72" s="11">
        <f>Data!AB67</f>
        <v>25</v>
      </c>
      <c r="C72" s="4">
        <f>Data!AC67</f>
        <v>12447</v>
      </c>
      <c r="D72" s="8">
        <f t="shared" ref="D72:D135" si="1">IF(B72=0,0,(C72/B72)/30.4375)</f>
        <v>16.357453798767967</v>
      </c>
      <c r="E72" s="47" t="str">
        <f>Data!AV67</f>
        <v>Eastern</v>
      </c>
    </row>
    <row r="73" spans="1:5" x14ac:dyDescent="0.25">
      <c r="A73" s="2" t="str">
        <f>Data!A68</f>
        <v>King And Queen</v>
      </c>
      <c r="B73" s="11">
        <f>Data!AB68</f>
        <v>7</v>
      </c>
      <c r="C73" s="4">
        <f>Data!AC68</f>
        <v>2547</v>
      </c>
      <c r="D73" s="8">
        <f t="shared" si="1"/>
        <v>11.954238779700791</v>
      </c>
      <c r="E73" s="47" t="str">
        <f>Data!AV68</f>
        <v>Central</v>
      </c>
    </row>
    <row r="74" spans="1:5" x14ac:dyDescent="0.25">
      <c r="A74" s="2" t="str">
        <f>Data!A69</f>
        <v>King George</v>
      </c>
      <c r="B74" s="11">
        <f>Data!AB69</f>
        <v>9</v>
      </c>
      <c r="C74" s="4">
        <f>Data!AC69</f>
        <v>7900</v>
      </c>
      <c r="D74" s="8">
        <f t="shared" si="1"/>
        <v>28.838694957791468</v>
      </c>
      <c r="E74" s="47" t="str">
        <f>Data!AV69</f>
        <v>Northern</v>
      </c>
    </row>
    <row r="75" spans="1:5" x14ac:dyDescent="0.25">
      <c r="A75" s="2" t="str">
        <f>Data!A70</f>
        <v>King William</v>
      </c>
      <c r="B75" s="11">
        <f>Data!AB70</f>
        <v>6</v>
      </c>
      <c r="C75" s="4">
        <f>Data!AC70</f>
        <v>5169</v>
      </c>
      <c r="D75" s="8">
        <f t="shared" si="1"/>
        <v>28.303901437371664</v>
      </c>
      <c r="E75" s="47" t="str">
        <f>Data!AV70</f>
        <v>Central</v>
      </c>
    </row>
    <row r="76" spans="1:5" x14ac:dyDescent="0.25">
      <c r="A76" s="2" t="str">
        <f>Data!A71</f>
        <v>Lancaster</v>
      </c>
      <c r="B76" s="11">
        <f>Data!AB71</f>
        <v>4</v>
      </c>
      <c r="C76" s="4">
        <f>Data!AC71</f>
        <v>3408</v>
      </c>
      <c r="D76" s="8">
        <f t="shared" si="1"/>
        <v>27.991786447638603</v>
      </c>
      <c r="E76" s="47" t="str">
        <f>Data!AV71</f>
        <v>Central</v>
      </c>
    </row>
    <row r="77" spans="1:5" x14ac:dyDescent="0.25">
      <c r="A77" s="2" t="str">
        <f>Data!A72</f>
        <v>Lee</v>
      </c>
      <c r="B77" s="11">
        <f>Data!AB72</f>
        <v>65</v>
      </c>
      <c r="C77" s="4">
        <f>Data!AC72</f>
        <v>31282</v>
      </c>
      <c r="D77" s="8">
        <f t="shared" si="1"/>
        <v>15.81146738271995</v>
      </c>
      <c r="E77" s="47" t="str">
        <f>Data!AV72</f>
        <v>Western</v>
      </c>
    </row>
    <row r="78" spans="1:5" x14ac:dyDescent="0.25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5">
      <c r="A79" s="2" t="str">
        <f>Data!A74</f>
        <v>Loudoun</v>
      </c>
      <c r="B79" s="11">
        <f>Data!AB74</f>
        <v>41</v>
      </c>
      <c r="C79" s="4">
        <f>Data!AC74</f>
        <v>31755</v>
      </c>
      <c r="D79" s="8">
        <f t="shared" si="1"/>
        <v>25.44598587669655</v>
      </c>
      <c r="E79" s="47" t="str">
        <f>Data!AV74</f>
        <v>Northern</v>
      </c>
    </row>
    <row r="80" spans="1:5" x14ac:dyDescent="0.25">
      <c r="A80" s="2" t="str">
        <f>Data!A75</f>
        <v>Louisa</v>
      </c>
      <c r="B80" s="11">
        <f>Data!AB75</f>
        <v>18</v>
      </c>
      <c r="C80" s="4">
        <f>Data!AC75</f>
        <v>8836</v>
      </c>
      <c r="D80" s="8">
        <f t="shared" si="1"/>
        <v>16.127766370066166</v>
      </c>
      <c r="E80" s="47" t="str">
        <f>Data!AV75</f>
        <v>Northern</v>
      </c>
    </row>
    <row r="81" spans="1:5" x14ac:dyDescent="0.25">
      <c r="A81" s="2" t="str">
        <f>Data!A76</f>
        <v>Lunenburg</v>
      </c>
      <c r="B81" s="11">
        <f>Data!AB76</f>
        <v>6</v>
      </c>
      <c r="C81" s="4">
        <f>Data!AC76</f>
        <v>4079</v>
      </c>
      <c r="D81" s="8">
        <f t="shared" si="1"/>
        <v>22.335386721423685</v>
      </c>
      <c r="E81" s="47" t="str">
        <f>Data!AV76</f>
        <v>Central</v>
      </c>
    </row>
    <row r="82" spans="1:5" x14ac:dyDescent="0.25">
      <c r="A82" s="2" t="str">
        <f>Data!A77</f>
        <v>Lynchburg</v>
      </c>
      <c r="B82" s="11">
        <f>Data!AB77</f>
        <v>174</v>
      </c>
      <c r="C82" s="4">
        <f>Data!AC77</f>
        <v>115306</v>
      </c>
      <c r="D82" s="8">
        <f t="shared" si="1"/>
        <v>21.771767093865797</v>
      </c>
      <c r="E82" s="47" t="str">
        <f>Data!AV77</f>
        <v>Piedmont</v>
      </c>
    </row>
    <row r="83" spans="1:5" x14ac:dyDescent="0.25">
      <c r="A83" s="2" t="str">
        <f>Data!A78</f>
        <v>Madison</v>
      </c>
      <c r="B83" s="11">
        <f>Data!AB78</f>
        <v>17</v>
      </c>
      <c r="C83" s="4">
        <f>Data!AC78</f>
        <v>15946</v>
      </c>
      <c r="D83" s="8">
        <f t="shared" si="1"/>
        <v>30.817248459958932</v>
      </c>
      <c r="E83" s="47" t="str">
        <f>Data!AV78</f>
        <v>Northern</v>
      </c>
    </row>
    <row r="84" spans="1:5" x14ac:dyDescent="0.25">
      <c r="A84" s="2" t="str">
        <f>Data!A79</f>
        <v>Manassas</v>
      </c>
      <c r="B84" s="11">
        <f>Data!AB79</f>
        <v>13</v>
      </c>
      <c r="C84" s="4">
        <f>Data!AC79</f>
        <v>8599</v>
      </c>
      <c r="D84" s="8">
        <f t="shared" si="1"/>
        <v>21.731795924814406</v>
      </c>
      <c r="E84" s="47" t="str">
        <f>Data!AV79</f>
        <v>Northern</v>
      </c>
    </row>
    <row r="85" spans="1:5" x14ac:dyDescent="0.25">
      <c r="A85" s="2" t="str">
        <f>Data!A80</f>
        <v>Manassas Park</v>
      </c>
      <c r="B85" s="11">
        <f>Data!AB80</f>
        <v>16</v>
      </c>
      <c r="C85" s="4">
        <f>Data!AC80</f>
        <v>11416</v>
      </c>
      <c r="D85" s="8">
        <f t="shared" si="1"/>
        <v>23.441478439425051</v>
      </c>
      <c r="E85" s="47" t="str">
        <f>Data!AV80</f>
        <v>Northern</v>
      </c>
    </row>
    <row r="86" spans="1:5" x14ac:dyDescent="0.25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5">
      <c r="A87" s="2" t="str">
        <f>Data!A82</f>
        <v>Mathews</v>
      </c>
      <c r="B87" s="11">
        <f>Data!AB82</f>
        <v>6</v>
      </c>
      <c r="C87" s="4">
        <f>Data!AC82</f>
        <v>1819</v>
      </c>
      <c r="D87" s="8">
        <f t="shared" si="1"/>
        <v>9.9603011635865855</v>
      </c>
      <c r="E87" s="47" t="str">
        <f>Data!AV82</f>
        <v>Eastern</v>
      </c>
    </row>
    <row r="88" spans="1:5" x14ac:dyDescent="0.25">
      <c r="A88" s="2" t="str">
        <f>Data!A83</f>
        <v>Mecklenburg</v>
      </c>
      <c r="B88" s="11">
        <f>Data!AB83</f>
        <v>16</v>
      </c>
      <c r="C88" s="4">
        <f>Data!AC83</f>
        <v>4659</v>
      </c>
      <c r="D88" s="8">
        <f t="shared" si="1"/>
        <v>9.5667351129363443</v>
      </c>
      <c r="E88" s="47" t="str">
        <f>Data!AV83</f>
        <v>Piedmont</v>
      </c>
    </row>
    <row r="89" spans="1:5" x14ac:dyDescent="0.25">
      <c r="A89" s="2" t="str">
        <f>Data!A84</f>
        <v>Middlesex</v>
      </c>
      <c r="B89" s="11">
        <f>Data!AB84</f>
        <v>2</v>
      </c>
      <c r="C89" s="4">
        <f>Data!AC84</f>
        <v>1230</v>
      </c>
      <c r="D89" s="8">
        <f t="shared" si="1"/>
        <v>20.205338809034906</v>
      </c>
      <c r="E89" s="47" t="str">
        <f>Data!AV84</f>
        <v>Central</v>
      </c>
    </row>
    <row r="90" spans="1:5" x14ac:dyDescent="0.25">
      <c r="A90" s="2" t="str">
        <f>Data!A85</f>
        <v>Montgomery</v>
      </c>
      <c r="B90" s="11">
        <f>Data!AB85</f>
        <v>17</v>
      </c>
      <c r="C90" s="4">
        <f>Data!AC85</f>
        <v>17803</v>
      </c>
      <c r="D90" s="8">
        <f t="shared" si="1"/>
        <v>34.406087691750209</v>
      </c>
      <c r="E90" s="47" t="str">
        <f>Data!AV85</f>
        <v>Western</v>
      </c>
    </row>
    <row r="91" spans="1:5" x14ac:dyDescent="0.25">
      <c r="A91" s="2" t="str">
        <f>Data!A86</f>
        <v>Nelson</v>
      </c>
      <c r="B91" s="11">
        <f>Data!AB86</f>
        <v>16</v>
      </c>
      <c r="C91" s="4">
        <f>Data!AC86</f>
        <v>9905</v>
      </c>
      <c r="D91" s="8">
        <f t="shared" si="1"/>
        <v>20.338809034907598</v>
      </c>
      <c r="E91" s="47" t="str">
        <f>Data!AV86</f>
        <v>Piedmont</v>
      </c>
    </row>
    <row r="92" spans="1:5" x14ac:dyDescent="0.25">
      <c r="A92" s="2" t="str">
        <f>Data!A87</f>
        <v>New Kent</v>
      </c>
      <c r="B92" s="11">
        <f>Data!AB87</f>
        <v>6</v>
      </c>
      <c r="C92" s="4">
        <f>Data!AC87</f>
        <v>1499</v>
      </c>
      <c r="D92" s="8">
        <f t="shared" si="1"/>
        <v>8.2080766598220407</v>
      </c>
      <c r="E92" s="47" t="str">
        <f>Data!AV87</f>
        <v>Central</v>
      </c>
    </row>
    <row r="93" spans="1:5" x14ac:dyDescent="0.25">
      <c r="A93" s="2" t="str">
        <f>Data!A88</f>
        <v>Newport News</v>
      </c>
      <c r="B93" s="11">
        <f>Data!AB88</f>
        <v>104</v>
      </c>
      <c r="C93" s="4">
        <f>Data!AC88</f>
        <v>81683</v>
      </c>
      <c r="D93" s="8">
        <f t="shared" si="1"/>
        <v>25.804138366766704</v>
      </c>
      <c r="E93" s="47" t="str">
        <f>Data!AV88</f>
        <v>Eastern</v>
      </c>
    </row>
    <row r="94" spans="1:5" x14ac:dyDescent="0.25">
      <c r="A94" s="2" t="str">
        <f>Data!A89</f>
        <v>Norfolk</v>
      </c>
      <c r="B94" s="11">
        <f>Data!AB89</f>
        <v>197</v>
      </c>
      <c r="C94" s="4">
        <f>Data!AC89</f>
        <v>118815</v>
      </c>
      <c r="D94" s="8">
        <f t="shared" si="1"/>
        <v>19.815090838970594</v>
      </c>
      <c r="E94" s="47" t="str">
        <f>Data!AV89</f>
        <v>Eastern</v>
      </c>
    </row>
    <row r="95" spans="1:5" x14ac:dyDescent="0.25">
      <c r="A95" s="2" t="str">
        <f>Data!A90</f>
        <v>Northampton</v>
      </c>
      <c r="B95" s="11">
        <f>Data!AB90</f>
        <v>4</v>
      </c>
      <c r="C95" s="4">
        <f>Data!AC90</f>
        <v>5089</v>
      </c>
      <c r="D95" s="8">
        <f t="shared" si="1"/>
        <v>41.798767967145793</v>
      </c>
      <c r="E95" s="47" t="str">
        <f>Data!AV90</f>
        <v>Eastern</v>
      </c>
    </row>
    <row r="96" spans="1:5" x14ac:dyDescent="0.25">
      <c r="A96" s="2" t="str">
        <f>Data!A91</f>
        <v>Northumberland</v>
      </c>
      <c r="B96" s="11">
        <f>Data!AB91</f>
        <v>2</v>
      </c>
      <c r="C96" s="4">
        <f>Data!AC91</f>
        <v>138</v>
      </c>
      <c r="D96" s="8">
        <f t="shared" si="1"/>
        <v>2.2669404517453797</v>
      </c>
      <c r="E96" s="47" t="str">
        <f>Data!AV91</f>
        <v>Central</v>
      </c>
    </row>
    <row r="97" spans="1:5" x14ac:dyDescent="0.25">
      <c r="A97" s="2" t="str">
        <f>Data!A92</f>
        <v>Norton</v>
      </c>
      <c r="B97" s="11">
        <f>Data!AB92</f>
        <v>11</v>
      </c>
      <c r="C97" s="4">
        <f>Data!AC92</f>
        <v>3445</v>
      </c>
      <c r="D97" s="8">
        <f t="shared" si="1"/>
        <v>10.289341049094643</v>
      </c>
      <c r="E97" s="47" t="str">
        <f>Data!AV92</f>
        <v>Western</v>
      </c>
    </row>
    <row r="98" spans="1:5" x14ac:dyDescent="0.25">
      <c r="A98" s="2" t="str">
        <f>Data!A93</f>
        <v>Nottoway</v>
      </c>
      <c r="B98" s="11">
        <f>Data!AB93</f>
        <v>8</v>
      </c>
      <c r="C98" s="4">
        <f>Data!AC93</f>
        <v>6566</v>
      </c>
      <c r="D98" s="8">
        <f t="shared" si="1"/>
        <v>26.965092402464066</v>
      </c>
      <c r="E98" s="47" t="str">
        <f>Data!AV93</f>
        <v>Central</v>
      </c>
    </row>
    <row r="99" spans="1:5" x14ac:dyDescent="0.25">
      <c r="A99" s="2" t="str">
        <f>Data!A94</f>
        <v>Orange</v>
      </c>
      <c r="B99" s="11">
        <f>Data!AB94</f>
        <v>37</v>
      </c>
      <c r="C99" s="4">
        <f>Data!AC94</f>
        <v>21439</v>
      </c>
      <c r="D99" s="8">
        <f t="shared" si="1"/>
        <v>19.036794494700036</v>
      </c>
      <c r="E99" s="47" t="str">
        <f>Data!AV94</f>
        <v>Northern</v>
      </c>
    </row>
    <row r="100" spans="1:5" x14ac:dyDescent="0.25">
      <c r="A100" s="2" t="str">
        <f>Data!A95</f>
        <v>Page</v>
      </c>
      <c r="B100" s="11">
        <f>Data!AB95</f>
        <v>40</v>
      </c>
      <c r="C100" s="4">
        <f>Data!AC95</f>
        <v>36383</v>
      </c>
      <c r="D100" s="8">
        <f t="shared" si="1"/>
        <v>29.883367556468173</v>
      </c>
      <c r="E100" s="47" t="str">
        <f>Data!AV95</f>
        <v>Northern</v>
      </c>
    </row>
    <row r="101" spans="1:5" x14ac:dyDescent="0.25">
      <c r="A101" s="2" t="str">
        <f>Data!A96</f>
        <v>Patrick</v>
      </c>
      <c r="B101" s="11">
        <f>Data!AB96</f>
        <v>41</v>
      </c>
      <c r="C101" s="4">
        <f>Data!AC96</f>
        <v>19619</v>
      </c>
      <c r="D101" s="8">
        <f t="shared" si="1"/>
        <v>15.721139880803324</v>
      </c>
      <c r="E101" s="47" t="str">
        <f>Data!AV96</f>
        <v>Western</v>
      </c>
    </row>
    <row r="102" spans="1:5" x14ac:dyDescent="0.25">
      <c r="A102" s="2" t="str">
        <f>Data!A97</f>
        <v>Petersburg</v>
      </c>
      <c r="B102" s="11">
        <f>Data!AB97</f>
        <v>18</v>
      </c>
      <c r="C102" s="4">
        <f>Data!AC97</f>
        <v>12460</v>
      </c>
      <c r="D102" s="8">
        <f t="shared" si="1"/>
        <v>22.74241387177732</v>
      </c>
      <c r="E102" s="47" t="str">
        <f>Data!AV97</f>
        <v>Central</v>
      </c>
    </row>
    <row r="103" spans="1:5" x14ac:dyDescent="0.25">
      <c r="A103" s="2" t="str">
        <f>Data!A98</f>
        <v>Pittsylvania</v>
      </c>
      <c r="B103" s="11">
        <f>Data!AB98</f>
        <v>50</v>
      </c>
      <c r="C103" s="4">
        <f>Data!AC98</f>
        <v>37739</v>
      </c>
      <c r="D103" s="8">
        <f t="shared" si="1"/>
        <v>24.79770020533881</v>
      </c>
      <c r="E103" s="47" t="str">
        <f>Data!AV98</f>
        <v>Piedmont</v>
      </c>
    </row>
    <row r="104" spans="1:5" x14ac:dyDescent="0.25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5">
      <c r="A105" s="2" t="str">
        <f>Data!A100</f>
        <v>Portsmouth</v>
      </c>
      <c r="B105" s="11">
        <f>Data!AB100</f>
        <v>29</v>
      </c>
      <c r="C105" s="4">
        <f>Data!AC100</f>
        <v>28602</v>
      </c>
      <c r="D105" s="8">
        <f t="shared" si="1"/>
        <v>32.403313743538909</v>
      </c>
      <c r="E105" s="47" t="str">
        <f>Data!AV100</f>
        <v>Eastern</v>
      </c>
    </row>
    <row r="106" spans="1:5" x14ac:dyDescent="0.25">
      <c r="A106" s="2" t="str">
        <f>Data!A101</f>
        <v>Powhatan</v>
      </c>
      <c r="B106" s="11">
        <f>Data!AB101</f>
        <v>4</v>
      </c>
      <c r="C106" s="4">
        <f>Data!AC101</f>
        <v>2135</v>
      </c>
      <c r="D106" s="8">
        <f t="shared" si="1"/>
        <v>17.535934291581111</v>
      </c>
      <c r="E106" s="47" t="str">
        <f>Data!AV101</f>
        <v>Central</v>
      </c>
    </row>
    <row r="107" spans="1:5" x14ac:dyDescent="0.25">
      <c r="A107" s="2" t="str">
        <f>Data!A102</f>
        <v>Prince Edward</v>
      </c>
      <c r="B107" s="11">
        <f>Data!AB102</f>
        <v>4</v>
      </c>
      <c r="C107" s="4">
        <f>Data!AC102</f>
        <v>4649</v>
      </c>
      <c r="D107" s="8">
        <f t="shared" si="1"/>
        <v>38.18480492813142</v>
      </c>
      <c r="E107" s="47" t="str">
        <f>Data!AV102</f>
        <v>Central</v>
      </c>
    </row>
    <row r="108" spans="1:5" x14ac:dyDescent="0.25">
      <c r="A108" s="2" t="str">
        <f>Data!A103</f>
        <v>Prince George</v>
      </c>
      <c r="B108" s="11">
        <f>Data!AB103</f>
        <v>9</v>
      </c>
      <c r="C108" s="4">
        <f>Data!AC103</f>
        <v>5004</v>
      </c>
      <c r="D108" s="8">
        <f t="shared" si="1"/>
        <v>18.266940451745381</v>
      </c>
      <c r="E108" s="47" t="str">
        <f>Data!AV103</f>
        <v>Eastern</v>
      </c>
    </row>
    <row r="109" spans="1:5" x14ac:dyDescent="0.25">
      <c r="A109" s="2" t="str">
        <f>Data!A104</f>
        <v>Prince William</v>
      </c>
      <c r="B109" s="11">
        <f>Data!AB104</f>
        <v>91</v>
      </c>
      <c r="C109" s="4">
        <f>Data!AC104</f>
        <v>86140</v>
      </c>
      <c r="D109" s="8">
        <f t="shared" si="1"/>
        <v>31.099578040029787</v>
      </c>
      <c r="E109" s="47" t="str">
        <f>Data!AV104</f>
        <v>Northern</v>
      </c>
    </row>
    <row r="110" spans="1:5" x14ac:dyDescent="0.25">
      <c r="A110" s="2" t="str">
        <f>Data!A105</f>
        <v>Pulaski</v>
      </c>
      <c r="B110" s="11">
        <f>Data!AB105</f>
        <v>27</v>
      </c>
      <c r="C110" s="4">
        <f>Data!AC105</f>
        <v>15072</v>
      </c>
      <c r="D110" s="8">
        <f t="shared" si="1"/>
        <v>18.339949806068901</v>
      </c>
      <c r="E110" s="47" t="str">
        <f>Data!AV105</f>
        <v>Western</v>
      </c>
    </row>
    <row r="111" spans="1:5" x14ac:dyDescent="0.25">
      <c r="A111" s="2" t="str">
        <f>Data!A106</f>
        <v>Radford</v>
      </c>
      <c r="B111" s="11">
        <f>Data!AB106</f>
        <v>10</v>
      </c>
      <c r="C111" s="4">
        <f>Data!AC106</f>
        <v>8889</v>
      </c>
      <c r="D111" s="8">
        <f t="shared" si="1"/>
        <v>29.204106776180698</v>
      </c>
      <c r="E111" s="47" t="str">
        <f>Data!AV106</f>
        <v>Western</v>
      </c>
    </row>
    <row r="112" spans="1:5" x14ac:dyDescent="0.25">
      <c r="A112" s="2" t="str">
        <f>Data!A107</f>
        <v>Rappahannock</v>
      </c>
      <c r="B112" s="11">
        <f>Data!AB107</f>
        <v>3</v>
      </c>
      <c r="C112" s="4">
        <f>Data!AC107</f>
        <v>6982</v>
      </c>
      <c r="D112" s="8">
        <f t="shared" si="1"/>
        <v>76.462696783025336</v>
      </c>
      <c r="E112" s="47" t="str">
        <f>Data!AV107</f>
        <v>Northern</v>
      </c>
    </row>
    <row r="113" spans="1:5" x14ac:dyDescent="0.25">
      <c r="A113" s="2" t="str">
        <f>Data!A108</f>
        <v>Richmond City</v>
      </c>
      <c r="B113" s="11">
        <f>Data!AB108</f>
        <v>206</v>
      </c>
      <c r="C113" s="4">
        <f>Data!AC108</f>
        <v>169357</v>
      </c>
      <c r="D113" s="8">
        <f t="shared" si="1"/>
        <v>27.010147325611531</v>
      </c>
      <c r="E113" s="47" t="str">
        <f>Data!AV108</f>
        <v>Central</v>
      </c>
    </row>
    <row r="114" spans="1:5" x14ac:dyDescent="0.25">
      <c r="A114" s="2" t="str">
        <f>Data!A109</f>
        <v>Richmond County</v>
      </c>
      <c r="B114" s="11">
        <f>Data!AB109</f>
        <v>2</v>
      </c>
      <c r="C114" s="4">
        <f>Data!AC109</f>
        <v>844</v>
      </c>
      <c r="D114" s="8">
        <f t="shared" si="1"/>
        <v>13.86447638603696</v>
      </c>
      <c r="E114" s="47" t="str">
        <f>Data!AV109</f>
        <v>Central</v>
      </c>
    </row>
    <row r="115" spans="1:5" x14ac:dyDescent="0.25">
      <c r="A115" s="2" t="str">
        <f>Data!A110</f>
        <v>Roanoke City</v>
      </c>
      <c r="B115" s="11">
        <f>Data!AB110</f>
        <v>276</v>
      </c>
      <c r="C115" s="4">
        <f>Data!AC110</f>
        <v>160836</v>
      </c>
      <c r="D115" s="8">
        <f t="shared" si="1"/>
        <v>19.145433443442549</v>
      </c>
      <c r="E115" s="47" t="str">
        <f>Data!AV110</f>
        <v>Piedmont</v>
      </c>
    </row>
    <row r="116" spans="1:5" x14ac:dyDescent="0.25">
      <c r="A116" s="2" t="str">
        <f>Data!A111</f>
        <v>Roanoke County</v>
      </c>
      <c r="B116" s="11">
        <f>Data!AB111</f>
        <v>118</v>
      </c>
      <c r="C116" s="4">
        <f>Data!AC111</f>
        <v>68921</v>
      </c>
      <c r="D116" s="8">
        <f t="shared" si="1"/>
        <v>19.18936414575575</v>
      </c>
      <c r="E116" s="47" t="str">
        <f>Data!AV111</f>
        <v>Piedmont</v>
      </c>
    </row>
    <row r="117" spans="1:5" x14ac:dyDescent="0.25">
      <c r="A117" s="2" t="str">
        <f>Data!A112</f>
        <v>Rockbridge</v>
      </c>
      <c r="B117" s="11">
        <f>Data!AB112</f>
        <v>25</v>
      </c>
      <c r="C117" s="4">
        <f>Data!AC112</f>
        <v>21100</v>
      </c>
      <c r="D117" s="8">
        <f t="shared" si="1"/>
        <v>27.728952772073921</v>
      </c>
      <c r="E117" s="47" t="str">
        <f>Data!AV112</f>
        <v>Piedmont</v>
      </c>
    </row>
    <row r="118" spans="1:5" x14ac:dyDescent="0.25">
      <c r="A118" s="2" t="str">
        <f>Data!A113</f>
        <v>Rockingham</v>
      </c>
      <c r="B118" s="11">
        <f>Data!AB113</f>
        <v>155</v>
      </c>
      <c r="C118" s="4">
        <f>Data!AC113</f>
        <v>101212</v>
      </c>
      <c r="D118" s="8">
        <f t="shared" si="1"/>
        <v>21.453162880042392</v>
      </c>
      <c r="E118" s="47" t="str">
        <f>Data!AV113</f>
        <v>Northern</v>
      </c>
    </row>
    <row r="119" spans="1:5" x14ac:dyDescent="0.25">
      <c r="A119" s="2" t="str">
        <f>Data!A114</f>
        <v>Russell</v>
      </c>
      <c r="B119" s="11">
        <f>Data!AB114</f>
        <v>68</v>
      </c>
      <c r="C119" s="4">
        <f>Data!AC114</f>
        <v>50119</v>
      </c>
      <c r="D119" s="8">
        <f t="shared" si="1"/>
        <v>24.215001811813021</v>
      </c>
      <c r="E119" s="47" t="str">
        <f>Data!AV114</f>
        <v>Western</v>
      </c>
    </row>
    <row r="120" spans="1:5" x14ac:dyDescent="0.25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5">
      <c r="A121" s="2" t="str">
        <f>Data!A116</f>
        <v>Scott</v>
      </c>
      <c r="B121" s="11">
        <f>Data!AB116</f>
        <v>42</v>
      </c>
      <c r="C121" s="4">
        <f>Data!AC116</f>
        <v>25516</v>
      </c>
      <c r="D121" s="8">
        <f t="shared" si="1"/>
        <v>19.959714481275057</v>
      </c>
      <c r="E121" s="47" t="str">
        <f>Data!AV116</f>
        <v>Western</v>
      </c>
    </row>
    <row r="122" spans="1:5" x14ac:dyDescent="0.25">
      <c r="A122" s="2" t="str">
        <f>Data!A117</f>
        <v>Shenandoah</v>
      </c>
      <c r="B122" s="11">
        <f>Data!AB117</f>
        <v>26</v>
      </c>
      <c r="C122" s="4">
        <f>Data!AC117</f>
        <v>15026</v>
      </c>
      <c r="D122" s="8">
        <f t="shared" si="1"/>
        <v>18.987205812667824</v>
      </c>
      <c r="E122" s="47" t="str">
        <f>Data!AV117</f>
        <v>Northern</v>
      </c>
    </row>
    <row r="123" spans="1:5" x14ac:dyDescent="0.25">
      <c r="A123" s="2" t="str">
        <f>Data!A118</f>
        <v>Smyth</v>
      </c>
      <c r="B123" s="11">
        <f>Data!AB118</f>
        <v>41</v>
      </c>
      <c r="C123" s="4">
        <f>Data!AC118</f>
        <v>29517</v>
      </c>
      <c r="D123" s="8">
        <f t="shared" si="1"/>
        <v>23.652626834276553</v>
      </c>
      <c r="E123" s="47" t="str">
        <f>Data!AV118</f>
        <v>Western</v>
      </c>
    </row>
    <row r="124" spans="1:5" x14ac:dyDescent="0.25">
      <c r="A124" s="2" t="str">
        <f>Data!A119</f>
        <v>Southampton</v>
      </c>
      <c r="B124" s="11">
        <f>Data!AB119</f>
        <v>1</v>
      </c>
      <c r="C124" s="4">
        <f>Data!AC119</f>
        <v>182</v>
      </c>
      <c r="D124" s="8">
        <f t="shared" si="1"/>
        <v>5.979466119096509</v>
      </c>
      <c r="E124" s="47" t="str">
        <f>Data!AV119</f>
        <v>Eastern</v>
      </c>
    </row>
    <row r="125" spans="1:5" x14ac:dyDescent="0.25">
      <c r="A125" s="2" t="str">
        <f>Data!A120</f>
        <v>Spotsylvania</v>
      </c>
      <c r="B125" s="11">
        <f>Data!AB120</f>
        <v>70</v>
      </c>
      <c r="C125" s="4">
        <f>Data!AC120</f>
        <v>66634</v>
      </c>
      <c r="D125" s="8">
        <f t="shared" si="1"/>
        <v>31.274391317101788</v>
      </c>
      <c r="E125" s="47" t="str">
        <f>Data!AV120</f>
        <v>Northern</v>
      </c>
    </row>
    <row r="126" spans="1:5" x14ac:dyDescent="0.25">
      <c r="A126" s="2" t="str">
        <f>Data!A121</f>
        <v>Stafford</v>
      </c>
      <c r="B126" s="11">
        <f>Data!AB121</f>
        <v>55</v>
      </c>
      <c r="C126" s="4">
        <f>Data!AC121</f>
        <v>36073</v>
      </c>
      <c r="D126" s="8">
        <f t="shared" si="1"/>
        <v>21.548179951465372</v>
      </c>
      <c r="E126" s="47" t="str">
        <f>Data!AV121</f>
        <v>Northern</v>
      </c>
    </row>
    <row r="127" spans="1:5" x14ac:dyDescent="0.25">
      <c r="A127" s="2" t="str">
        <f>Data!A122</f>
        <v>Staunton</v>
      </c>
      <c r="B127" s="11">
        <f>Data!AB122</f>
        <v>147</v>
      </c>
      <c r="C127" s="4">
        <f>Data!AC122</f>
        <v>122712</v>
      </c>
      <c r="D127" s="8">
        <f t="shared" si="1"/>
        <v>27.425889452290157</v>
      </c>
      <c r="E127" s="47" t="str">
        <f>Data!AV122</f>
        <v>Piedmont</v>
      </c>
    </row>
    <row r="128" spans="1:5" x14ac:dyDescent="0.25">
      <c r="A128" s="2" t="str">
        <f>Data!A123</f>
        <v>Suffolk</v>
      </c>
      <c r="B128" s="11">
        <f>Data!AB123</f>
        <v>30</v>
      </c>
      <c r="C128" s="4">
        <f>Data!AC123</f>
        <v>25603</v>
      </c>
      <c r="D128" s="8">
        <f t="shared" si="1"/>
        <v>28.038877481177273</v>
      </c>
      <c r="E128" s="47" t="str">
        <f>Data!AV123</f>
        <v>Eastern</v>
      </c>
    </row>
    <row r="129" spans="1:5" x14ac:dyDescent="0.25">
      <c r="A129" s="2" t="str">
        <f>Data!A124</f>
        <v>Surry</v>
      </c>
      <c r="B129" s="11">
        <f>Data!AB124</f>
        <v>1</v>
      </c>
      <c r="C129" s="4">
        <f>Data!AC124</f>
        <v>1995</v>
      </c>
      <c r="D129" s="8">
        <f t="shared" si="1"/>
        <v>65.544147843942511</v>
      </c>
      <c r="E129" s="47" t="str">
        <f>Data!AV124</f>
        <v>Eastern</v>
      </c>
    </row>
    <row r="130" spans="1:5" x14ac:dyDescent="0.25">
      <c r="A130" s="2" t="str">
        <f>Data!A125</f>
        <v>Sussex</v>
      </c>
      <c r="B130" s="11">
        <f>Data!AB125</f>
        <v>26</v>
      </c>
      <c r="C130" s="4">
        <f>Data!AC125</f>
        <v>13003</v>
      </c>
      <c r="D130" s="8">
        <f t="shared" si="1"/>
        <v>16.430895593113252</v>
      </c>
      <c r="E130" s="47" t="str">
        <f>Data!AV125</f>
        <v>Eastern</v>
      </c>
    </row>
    <row r="131" spans="1:5" x14ac:dyDescent="0.25">
      <c r="A131" s="2" t="str">
        <f>Data!A126</f>
        <v>Tazewell</v>
      </c>
      <c r="B131" s="11">
        <f>Data!AB126</f>
        <v>53</v>
      </c>
      <c r="C131" s="4">
        <f>Data!AC126</f>
        <v>38883</v>
      </c>
      <c r="D131" s="8">
        <f t="shared" si="1"/>
        <v>24.10321180891868</v>
      </c>
      <c r="E131" s="47" t="str">
        <f>Data!AV126</f>
        <v>Western</v>
      </c>
    </row>
    <row r="132" spans="1:5" x14ac:dyDescent="0.25">
      <c r="A132" s="2" t="str">
        <f>Data!A127</f>
        <v>Virginia Beach</v>
      </c>
      <c r="B132" s="11">
        <f>Data!AB127</f>
        <v>204</v>
      </c>
      <c r="C132" s="4">
        <f>Data!AC127</f>
        <v>146140</v>
      </c>
      <c r="D132" s="8">
        <f t="shared" si="1"/>
        <v>23.53585376655796</v>
      </c>
      <c r="E132" s="47" t="str">
        <f>Data!AV127</f>
        <v>Eastern</v>
      </c>
    </row>
    <row r="133" spans="1:5" x14ac:dyDescent="0.25">
      <c r="A133" s="2" t="str">
        <f>Data!A128</f>
        <v>Warren</v>
      </c>
      <c r="B133" s="11">
        <f>Data!AB128</f>
        <v>42</v>
      </c>
      <c r="C133" s="4">
        <f>Data!AC128</f>
        <v>19644</v>
      </c>
      <c r="D133" s="8">
        <f t="shared" si="1"/>
        <v>15.366383103549428</v>
      </c>
      <c r="E133" s="47" t="str">
        <f>Data!AV128</f>
        <v>Northern</v>
      </c>
    </row>
    <row r="134" spans="1:5" x14ac:dyDescent="0.25">
      <c r="A134" s="2" t="str">
        <f>Data!A129</f>
        <v>Washington</v>
      </c>
      <c r="B134" s="11">
        <f>Data!AB129</f>
        <v>112</v>
      </c>
      <c r="C134" s="4">
        <f>Data!AC129</f>
        <v>86474</v>
      </c>
      <c r="D134" s="8">
        <f t="shared" si="1"/>
        <v>25.366383103549428</v>
      </c>
      <c r="E134" s="47" t="str">
        <f>Data!AV129</f>
        <v>Western</v>
      </c>
    </row>
    <row r="135" spans="1:5" x14ac:dyDescent="0.25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5">
      <c r="A136" s="2" t="str">
        <f>Data!A131</f>
        <v>Westmoreland</v>
      </c>
      <c r="B136" s="11">
        <f>Data!AB131</f>
        <v>10</v>
      </c>
      <c r="C136" s="4">
        <f>Data!AC131</f>
        <v>7731</v>
      </c>
      <c r="D136" s="8">
        <f t="shared" ref="D136:D141" si="2">IF(B136=0,0,(C136/B136)/30.4375)</f>
        <v>25.399589322381932</v>
      </c>
      <c r="E136" s="47" t="str">
        <f>Data!AV131</f>
        <v>Central</v>
      </c>
    </row>
    <row r="137" spans="1:5" x14ac:dyDescent="0.25">
      <c r="A137" s="2" t="str">
        <f>Data!A132</f>
        <v>Williamsburg</v>
      </c>
      <c r="B137" s="11">
        <f>Data!AB132</f>
        <v>2</v>
      </c>
      <c r="C137" s="4">
        <f>Data!AC132</f>
        <v>1859</v>
      </c>
      <c r="D137" s="8">
        <f t="shared" si="2"/>
        <v>30.537987679671456</v>
      </c>
      <c r="E137" s="47" t="str">
        <f>Data!AV132</f>
        <v>Eastern</v>
      </c>
    </row>
    <row r="138" spans="1:5" x14ac:dyDescent="0.25">
      <c r="A138" s="2" t="str">
        <f>Data!A133</f>
        <v>Winchester</v>
      </c>
      <c r="B138" s="11">
        <f>Data!AB133</f>
        <v>42</v>
      </c>
      <c r="C138" s="4">
        <f>Data!AC133</f>
        <v>22736</v>
      </c>
      <c r="D138" s="8">
        <f t="shared" si="2"/>
        <v>17.78507871321013</v>
      </c>
      <c r="E138" s="47" t="str">
        <f>Data!AV133</f>
        <v>Northern</v>
      </c>
    </row>
    <row r="139" spans="1:5" x14ac:dyDescent="0.25">
      <c r="A139" s="2" t="str">
        <f>Data!A134</f>
        <v>Wise</v>
      </c>
      <c r="B139" s="11">
        <f>Data!AB134</f>
        <v>84</v>
      </c>
      <c r="C139" s="4">
        <f>Data!AC134</f>
        <v>69399</v>
      </c>
      <c r="D139" s="8">
        <f t="shared" si="2"/>
        <v>27.143443825168671</v>
      </c>
      <c r="E139" s="47" t="str">
        <f>Data!AV134</f>
        <v>Western</v>
      </c>
    </row>
    <row r="140" spans="1:5" x14ac:dyDescent="0.25">
      <c r="A140" s="2" t="str">
        <f>Data!A135</f>
        <v>Wythe</v>
      </c>
      <c r="B140" s="11">
        <f>Data!AB135</f>
        <v>43</v>
      </c>
      <c r="C140" s="4">
        <f>Data!AC135</f>
        <v>12881</v>
      </c>
      <c r="D140" s="8">
        <f t="shared" si="2"/>
        <v>9.8417458574089096</v>
      </c>
      <c r="E140" s="47" t="str">
        <f>Data!AV135</f>
        <v>Western</v>
      </c>
    </row>
    <row r="141" spans="1:5" ht="13.8" thickBot="1" x14ac:dyDescent="0.3">
      <c r="A141" s="16" t="str">
        <f>Data!A136</f>
        <v>York</v>
      </c>
      <c r="B141" s="11">
        <f>Data!AB136</f>
        <v>18</v>
      </c>
      <c r="C141" s="17">
        <f>Data!AC136</f>
        <v>10143</v>
      </c>
      <c r="D141" s="25">
        <f t="shared" si="2"/>
        <v>18.513347022587268</v>
      </c>
      <c r="E141" s="47" t="str">
        <f>Data!AV136</f>
        <v>Eastern</v>
      </c>
    </row>
    <row r="142" spans="1:5" ht="13.8" thickBot="1" x14ac:dyDescent="0.3">
      <c r="A142" s="19" t="s">
        <v>162</v>
      </c>
      <c r="B142" s="20">
        <f>SUM(B7:B141)</f>
        <v>5082</v>
      </c>
      <c r="C142" s="20">
        <f>SUM(C7:C141)</f>
        <v>3575279</v>
      </c>
      <c r="D142" s="26">
        <f>IF(B142=0,0,(C142/B142)/30.4375)</f>
        <v>23.113531108304301</v>
      </c>
    </row>
    <row r="143" spans="1:5" x14ac:dyDescent="0.25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7" activePane="bottomLeft" state="frozen"/>
      <selection pane="bottomLeft" activeCell="A3" sqref="A3:R3"/>
    </sheetView>
  </sheetViews>
  <sheetFormatPr defaultColWidth="9.21875" defaultRowHeight="13.2" x14ac:dyDescent="0.25"/>
  <cols>
    <col min="1" max="1" width="22.5546875" style="2" customWidth="1"/>
    <col min="2" max="2" width="10.5546875" style="2" customWidth="1"/>
    <col min="3" max="3" width="10" style="2" customWidth="1"/>
    <col min="4" max="4" width="11.21875" style="2" customWidth="1"/>
    <col min="5" max="5" width="11.5546875" style="28" customWidth="1"/>
    <col min="6" max="6" width="10.21875" style="35" customWidth="1"/>
    <col min="7" max="7" width="11.21875" style="35" customWidth="1"/>
    <col min="8" max="8" width="8.21875" style="28" customWidth="1"/>
    <col min="9" max="9" width="10" style="35" customWidth="1"/>
    <col min="10" max="10" width="11.21875" style="35" customWidth="1"/>
    <col min="11" max="11" width="9.77734375" style="28" customWidth="1"/>
    <col min="12" max="12" width="10.5546875" style="35" customWidth="1"/>
    <col min="13" max="13" width="11.77734375" style="35" customWidth="1"/>
    <col min="14" max="14" width="11.5546875" style="28" customWidth="1"/>
    <col min="15" max="15" width="10.21875" style="35" customWidth="1"/>
    <col min="16" max="16" width="12" style="35" customWidth="1"/>
    <col min="17" max="17" width="12.21875" style="28" customWidth="1"/>
    <col min="18" max="18" width="11.21875" style="2" customWidth="1"/>
    <col min="19" max="16384" width="9.21875" style="2"/>
  </cols>
  <sheetData>
    <row r="1" spans="1:18" ht="17.399999999999999" x14ac:dyDescent="0.3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6" x14ac:dyDescent="0.3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3.8" x14ac:dyDescent="0.25">
      <c r="A3" s="96" t="str">
        <f>"Date Range From: " &amp; TEXT(Time!A2,"mm/dd/yyyy") &amp; " To: " &amp; TEXT(Time!B2,"mm/dd/yyyy")</f>
        <v>Date Range From: 12/01/2022 To: 11/30/2023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8" thickBot="1" x14ac:dyDescent="0.3">
      <c r="A4" s="116" t="str">
        <f>"Data Is As Of: " &amp; TEXT(Time!E2,"mm/dd/yyyy")</f>
        <v>Data Is As Of: 01/01/2024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5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3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5">
      <c r="A7" s="10" t="str">
        <f>Data!A2</f>
        <v>Accomack</v>
      </c>
      <c r="B7" s="11">
        <f>Data!AE2</f>
        <v>8</v>
      </c>
      <c r="C7" s="11">
        <f>Data!AF2</f>
        <v>5</v>
      </c>
      <c r="D7" s="11">
        <f>Data!AG2</f>
        <v>305</v>
      </c>
      <c r="E7" s="12">
        <f>Data!AH2</f>
        <v>2.0041067761806999</v>
      </c>
      <c r="F7" s="30">
        <f>Data!AI2</f>
        <v>1</v>
      </c>
      <c r="G7" s="30">
        <f>Data!AJ2</f>
        <v>660</v>
      </c>
      <c r="H7" s="12">
        <f>Data!AK2</f>
        <v>21.683778234086201</v>
      </c>
      <c r="I7" s="30">
        <f>Data!AL2</f>
        <v>0</v>
      </c>
      <c r="J7" s="30">
        <f>Data!AM2</f>
        <v>0</v>
      </c>
      <c r="K7" s="12">
        <f>Data!AN2</f>
        <v>0</v>
      </c>
      <c r="L7" s="30">
        <f>I7+F7+C7</f>
        <v>6</v>
      </c>
      <c r="M7" s="30">
        <f>J7+G7+D7</f>
        <v>965</v>
      </c>
      <c r="N7" s="12">
        <f>IF(L7=0,0,(M7/L7)/30.4375)</f>
        <v>5.2840520191649558</v>
      </c>
      <c r="O7" s="30">
        <f>Data!AO2</f>
        <v>2</v>
      </c>
      <c r="P7" s="30">
        <f>Data!AP2</f>
        <v>3231</v>
      </c>
      <c r="Q7" s="12">
        <f>Data!AQ2</f>
        <v>53.075975359342898</v>
      </c>
      <c r="R7" s="44" t="str">
        <f>Data!AV2</f>
        <v>Eastern</v>
      </c>
    </row>
    <row r="8" spans="1:18" x14ac:dyDescent="0.25">
      <c r="A8" s="2" t="str">
        <f>Data!A3</f>
        <v>Albemarle</v>
      </c>
      <c r="B8" s="4">
        <f>Data!AE3</f>
        <v>33</v>
      </c>
      <c r="C8" s="4">
        <f>Data!AF3</f>
        <v>20</v>
      </c>
      <c r="D8" s="4">
        <f>Data!AG3</f>
        <v>12045</v>
      </c>
      <c r="E8" s="8">
        <f>Data!AH3</f>
        <v>19.7864476386037</v>
      </c>
      <c r="F8" s="31">
        <f>Data!AI3</f>
        <v>8</v>
      </c>
      <c r="G8" s="31">
        <f>Data!AJ3</f>
        <v>10872</v>
      </c>
      <c r="H8" s="8">
        <f>Data!AK3</f>
        <v>44.648870636550299</v>
      </c>
      <c r="I8" s="31">
        <f>Data!AL3</f>
        <v>1</v>
      </c>
      <c r="J8" s="31">
        <f>Data!AM3</f>
        <v>863</v>
      </c>
      <c r="K8" s="8">
        <f>Data!AN3</f>
        <v>28.35318275154</v>
      </c>
      <c r="L8" s="31">
        <f t="shared" ref="L8:L71" si="0">I8+F8+C8</f>
        <v>29</v>
      </c>
      <c r="M8" s="31">
        <f t="shared" ref="M8:M71" si="1">J8+G8+D8</f>
        <v>23780</v>
      </c>
      <c r="N8" s="8">
        <f t="shared" ref="N8:N71" si="2">IF(L8=0,0,(M8/L8)/30.4375)</f>
        <v>26.940451745379878</v>
      </c>
      <c r="O8" s="31">
        <f>Data!AO3</f>
        <v>4</v>
      </c>
      <c r="P8" s="31">
        <f>Data!AP3</f>
        <v>7463</v>
      </c>
      <c r="Q8" s="8">
        <f>Data!AQ3</f>
        <v>61.297741273100598</v>
      </c>
      <c r="R8" s="44" t="str">
        <f>Data!AV3</f>
        <v>Piedmont</v>
      </c>
    </row>
    <row r="9" spans="1:18" x14ac:dyDescent="0.25">
      <c r="A9" s="2" t="str">
        <f>Data!A4</f>
        <v>Alexandria</v>
      </c>
      <c r="B9" s="4">
        <f>Data!AE4</f>
        <v>35</v>
      </c>
      <c r="C9" s="4">
        <f>Data!AF4</f>
        <v>1</v>
      </c>
      <c r="D9" s="4">
        <f>Data!AG4</f>
        <v>525</v>
      </c>
      <c r="E9" s="8">
        <f>Data!AH4</f>
        <v>17.248459958932202</v>
      </c>
      <c r="F9" s="31">
        <f>Data!AI4</f>
        <v>17</v>
      </c>
      <c r="G9" s="31">
        <f>Data!AJ4</f>
        <v>27274</v>
      </c>
      <c r="H9" s="8">
        <f>Data!AK4</f>
        <v>52.709747554052399</v>
      </c>
      <c r="I9" s="31">
        <f>Data!AL4</f>
        <v>9</v>
      </c>
      <c r="J9" s="31">
        <f>Data!AM4</f>
        <v>2801</v>
      </c>
      <c r="K9" s="8">
        <f>Data!AN4</f>
        <v>10.224960073009401</v>
      </c>
      <c r="L9" s="31">
        <f t="shared" si="0"/>
        <v>27</v>
      </c>
      <c r="M9" s="31">
        <f t="shared" si="1"/>
        <v>30600</v>
      </c>
      <c r="N9" s="8">
        <f t="shared" si="2"/>
        <v>37.234770704996578</v>
      </c>
      <c r="O9" s="31">
        <f>Data!AO4</f>
        <v>7</v>
      </c>
      <c r="P9" s="31">
        <f>Data!AP4</f>
        <v>16315</v>
      </c>
      <c r="Q9" s="8">
        <f>Data!AQ4</f>
        <v>76.573775300674697</v>
      </c>
      <c r="R9" s="44" t="str">
        <f>Data!AV4</f>
        <v>Northern</v>
      </c>
    </row>
    <row r="10" spans="1:18" x14ac:dyDescent="0.25">
      <c r="A10" s="2" t="str">
        <f>Data!A5</f>
        <v>Alleghany</v>
      </c>
      <c r="B10" s="4">
        <f>Data!AE5</f>
        <v>15</v>
      </c>
      <c r="C10" s="4">
        <f>Data!AF5</f>
        <v>8</v>
      </c>
      <c r="D10" s="4">
        <f>Data!AG5</f>
        <v>4949</v>
      </c>
      <c r="E10" s="8">
        <f>Data!AH5</f>
        <v>20.324435318275199</v>
      </c>
      <c r="F10" s="31">
        <f>Data!AI5</f>
        <v>0</v>
      </c>
      <c r="G10" s="31">
        <f>Data!AJ5</f>
        <v>0</v>
      </c>
      <c r="H10" s="8">
        <f>Data!AK5</f>
        <v>0</v>
      </c>
      <c r="I10" s="31">
        <f>Data!AL5</f>
        <v>3</v>
      </c>
      <c r="J10" s="31">
        <f>Data!AM5</f>
        <v>1361</v>
      </c>
      <c r="K10" s="8">
        <f>Data!AN5</f>
        <v>14.904859685147199</v>
      </c>
      <c r="L10" s="31">
        <f t="shared" si="0"/>
        <v>11</v>
      </c>
      <c r="M10" s="31">
        <f t="shared" si="1"/>
        <v>6310</v>
      </c>
      <c r="N10" s="8">
        <f t="shared" si="2"/>
        <v>18.846369236512974</v>
      </c>
      <c r="O10" s="31">
        <f>Data!AO5</f>
        <v>3</v>
      </c>
      <c r="P10" s="31">
        <f>Data!AP5</f>
        <v>3293</v>
      </c>
      <c r="Q10" s="8">
        <f>Data!AQ5</f>
        <v>36.062970568103999</v>
      </c>
      <c r="R10" s="44" t="str">
        <f>Data!AV5</f>
        <v>Piedmont</v>
      </c>
    </row>
    <row r="11" spans="1:18" x14ac:dyDescent="0.25">
      <c r="A11" s="2" t="str">
        <f>Data!A6</f>
        <v>Amelia</v>
      </c>
      <c r="B11" s="4">
        <f>Data!AE6</f>
        <v>0</v>
      </c>
      <c r="C11" s="4">
        <f>Data!AF6</f>
        <v>0</v>
      </c>
      <c r="D11" s="4">
        <f>Data!AG6</f>
        <v>0</v>
      </c>
      <c r="E11" s="8">
        <f>Data!AH6</f>
        <v>0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0</v>
      </c>
      <c r="M11" s="31">
        <f t="shared" si="1"/>
        <v>0</v>
      </c>
      <c r="N11" s="8">
        <f t="shared" si="2"/>
        <v>0</v>
      </c>
      <c r="O11" s="31">
        <f>Data!AO6</f>
        <v>0</v>
      </c>
      <c r="P11" s="31">
        <f>Data!AP6</f>
        <v>0</v>
      </c>
      <c r="Q11" s="8">
        <f>Data!AQ6</f>
        <v>0</v>
      </c>
      <c r="R11" s="44" t="str">
        <f>Data!AV6</f>
        <v>Central</v>
      </c>
    </row>
    <row r="12" spans="1:18" x14ac:dyDescent="0.25">
      <c r="A12" s="2" t="str">
        <f>Data!A7</f>
        <v>Amherst</v>
      </c>
      <c r="B12" s="4">
        <f>Data!AE7</f>
        <v>5</v>
      </c>
      <c r="C12" s="4">
        <f>Data!AF7</f>
        <v>2</v>
      </c>
      <c r="D12" s="4">
        <f>Data!AG7</f>
        <v>2997</v>
      </c>
      <c r="E12" s="8">
        <f>Data!AH7</f>
        <v>49.2320328542094</v>
      </c>
      <c r="F12" s="31">
        <f>Data!AI7</f>
        <v>0</v>
      </c>
      <c r="G12" s="31">
        <f>Data!AJ7</f>
        <v>0</v>
      </c>
      <c r="H12" s="8">
        <f>Data!AK7</f>
        <v>0</v>
      </c>
      <c r="I12" s="31">
        <f>Data!AL7</f>
        <v>2</v>
      </c>
      <c r="J12" s="31">
        <f>Data!AM7</f>
        <v>327</v>
      </c>
      <c r="K12" s="8">
        <f>Data!AN7</f>
        <v>5.3716632443531802</v>
      </c>
      <c r="L12" s="31">
        <f t="shared" si="0"/>
        <v>4</v>
      </c>
      <c r="M12" s="31">
        <f t="shared" si="1"/>
        <v>3324</v>
      </c>
      <c r="N12" s="8">
        <f t="shared" si="2"/>
        <v>27.301848049281315</v>
      </c>
      <c r="O12" s="31">
        <f>Data!AO7</f>
        <v>1</v>
      </c>
      <c r="P12" s="31">
        <f>Data!AP7</f>
        <v>1684</v>
      </c>
      <c r="Q12" s="8">
        <f>Data!AQ7</f>
        <v>55.326488706365502</v>
      </c>
      <c r="R12" s="44" t="str">
        <f>Data!AV7</f>
        <v>Piedmont</v>
      </c>
    </row>
    <row r="13" spans="1:18" x14ac:dyDescent="0.25">
      <c r="A13" s="2" t="str">
        <f>Data!A8</f>
        <v>Appomattox</v>
      </c>
      <c r="B13" s="4">
        <f>Data!AE8</f>
        <v>9</v>
      </c>
      <c r="C13" s="4">
        <f>Data!AF8</f>
        <v>2</v>
      </c>
      <c r="D13" s="4">
        <f>Data!AG8</f>
        <v>576</v>
      </c>
      <c r="E13" s="8">
        <f>Data!AH8</f>
        <v>9.4620123203285402</v>
      </c>
      <c r="F13" s="31">
        <f>Data!AI8</f>
        <v>3</v>
      </c>
      <c r="G13" s="31">
        <f>Data!AJ8</f>
        <v>3739</v>
      </c>
      <c r="H13" s="8">
        <f>Data!AK8</f>
        <v>40.947296372347701</v>
      </c>
      <c r="I13" s="31">
        <f>Data!AL8</f>
        <v>2</v>
      </c>
      <c r="J13" s="31">
        <f>Data!AM8</f>
        <v>1113</v>
      </c>
      <c r="K13" s="8">
        <f>Data!AN8</f>
        <v>18.2833675564682</v>
      </c>
      <c r="L13" s="31">
        <f t="shared" si="0"/>
        <v>7</v>
      </c>
      <c r="M13" s="31">
        <f t="shared" si="1"/>
        <v>5428</v>
      </c>
      <c r="N13" s="8">
        <f t="shared" si="2"/>
        <v>25.476092695805221</v>
      </c>
      <c r="O13" s="31">
        <f>Data!AO8</f>
        <v>2</v>
      </c>
      <c r="P13" s="31">
        <f>Data!AP8</f>
        <v>3156</v>
      </c>
      <c r="Q13" s="8">
        <f>Data!AQ8</f>
        <v>51.843942505133498</v>
      </c>
      <c r="R13" s="44" t="str">
        <f>Data!AV8</f>
        <v>Piedmont</v>
      </c>
    </row>
    <row r="14" spans="1:18" x14ac:dyDescent="0.25">
      <c r="A14" s="2" t="str">
        <f>Data!A9</f>
        <v>Arlington</v>
      </c>
      <c r="B14" s="4">
        <f>Data!AE9</f>
        <v>24</v>
      </c>
      <c r="C14" s="4">
        <f>Data!AF9</f>
        <v>10</v>
      </c>
      <c r="D14" s="4">
        <f>Data!AG9</f>
        <v>3087</v>
      </c>
      <c r="E14" s="8">
        <f>Data!AH9</f>
        <v>10.142094455852201</v>
      </c>
      <c r="F14" s="31">
        <f>Data!AI9</f>
        <v>5</v>
      </c>
      <c r="G14" s="31">
        <f>Data!AJ9</f>
        <v>5287</v>
      </c>
      <c r="H14" s="8">
        <f>Data!AK9</f>
        <v>34.740041067761801</v>
      </c>
      <c r="I14" s="31">
        <f>Data!AL9</f>
        <v>2</v>
      </c>
      <c r="J14" s="31">
        <f>Data!AM9</f>
        <v>622</v>
      </c>
      <c r="K14" s="8">
        <f>Data!AN9</f>
        <v>10.217659137577</v>
      </c>
      <c r="L14" s="31">
        <f t="shared" si="0"/>
        <v>17</v>
      </c>
      <c r="M14" s="31">
        <f t="shared" si="1"/>
        <v>8996</v>
      </c>
      <c r="N14" s="8">
        <f t="shared" si="2"/>
        <v>17.385674598381446</v>
      </c>
      <c r="O14" s="31">
        <f>Data!AO9</f>
        <v>7</v>
      </c>
      <c r="P14" s="31">
        <f>Data!AP9</f>
        <v>9001</v>
      </c>
      <c r="Q14" s="8">
        <f>Data!AQ9</f>
        <v>42.245819888530399</v>
      </c>
      <c r="R14" s="44" t="str">
        <f>Data!AV9</f>
        <v>Northern</v>
      </c>
    </row>
    <row r="15" spans="1:18" x14ac:dyDescent="0.25">
      <c r="A15" s="2" t="str">
        <f>Data!A10</f>
        <v>Augusta</v>
      </c>
      <c r="B15" s="4">
        <f>Data!AE10</f>
        <v>6</v>
      </c>
      <c r="C15" s="4">
        <f>Data!AF10</f>
        <v>5</v>
      </c>
      <c r="D15" s="4">
        <f>Data!AG10</f>
        <v>2095</v>
      </c>
      <c r="E15" s="8">
        <f>Data!AH10</f>
        <v>13.765913757700201</v>
      </c>
      <c r="F15" s="31">
        <f>Data!AI10</f>
        <v>0</v>
      </c>
      <c r="G15" s="31">
        <f>Data!AJ10</f>
        <v>0</v>
      </c>
      <c r="H15" s="8">
        <f>Data!AK10</f>
        <v>0</v>
      </c>
      <c r="I15" s="31">
        <f>Data!AL10</f>
        <v>1</v>
      </c>
      <c r="J15" s="31">
        <f>Data!AM10</f>
        <v>1162</v>
      </c>
      <c r="K15" s="8">
        <f>Data!AN10</f>
        <v>38.176591375770002</v>
      </c>
      <c r="L15" s="31">
        <f t="shared" si="0"/>
        <v>6</v>
      </c>
      <c r="M15" s="31">
        <f t="shared" si="1"/>
        <v>3257</v>
      </c>
      <c r="N15" s="8">
        <f t="shared" si="2"/>
        <v>17.834360027378509</v>
      </c>
      <c r="O15" s="31">
        <f>Data!AO10</f>
        <v>0</v>
      </c>
      <c r="P15" s="31">
        <f>Data!AP10</f>
        <v>0</v>
      </c>
      <c r="Q15" s="8">
        <f>Data!AQ10</f>
        <v>0</v>
      </c>
      <c r="R15" s="44" t="str">
        <f>Data!AV10</f>
        <v>Piedmont</v>
      </c>
    </row>
    <row r="16" spans="1:18" x14ac:dyDescent="0.25">
      <c r="A16" s="2" t="str">
        <f>Data!A11</f>
        <v>Bath</v>
      </c>
      <c r="B16" s="4">
        <f>Data!AE11</f>
        <v>0</v>
      </c>
      <c r="C16" s="4">
        <f>Data!AF11</f>
        <v>0</v>
      </c>
      <c r="D16" s="4">
        <f>Data!AG11</f>
        <v>0</v>
      </c>
      <c r="E16" s="8">
        <f>Data!AH11</f>
        <v>0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0</v>
      </c>
      <c r="M16" s="31">
        <f t="shared" si="1"/>
        <v>0</v>
      </c>
      <c r="N16" s="8">
        <f t="shared" si="2"/>
        <v>0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5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5">
      <c r="A18" s="2" t="str">
        <f>Data!A13</f>
        <v>Bedford County</v>
      </c>
      <c r="B18" s="4">
        <f>Data!AE13</f>
        <v>40</v>
      </c>
      <c r="C18" s="4">
        <f>Data!AF13</f>
        <v>13</v>
      </c>
      <c r="D18" s="4">
        <f>Data!AG13</f>
        <v>4884</v>
      </c>
      <c r="E18" s="8">
        <f>Data!AH13</f>
        <v>12.3430737640183</v>
      </c>
      <c r="F18" s="31">
        <f>Data!AI13</f>
        <v>6</v>
      </c>
      <c r="G18" s="31">
        <f>Data!AJ13</f>
        <v>2973</v>
      </c>
      <c r="H18" s="8">
        <f>Data!AK13</f>
        <v>16.279260780287501</v>
      </c>
      <c r="I18" s="31">
        <f>Data!AL13</f>
        <v>8</v>
      </c>
      <c r="J18" s="31">
        <f>Data!AM13</f>
        <v>2067</v>
      </c>
      <c r="K18" s="8">
        <f>Data!AN13</f>
        <v>8.4887063655030808</v>
      </c>
      <c r="L18" s="31">
        <f t="shared" si="0"/>
        <v>27</v>
      </c>
      <c r="M18" s="31">
        <f t="shared" si="1"/>
        <v>9924</v>
      </c>
      <c r="N18" s="8">
        <f t="shared" si="2"/>
        <v>12.075747205110654</v>
      </c>
      <c r="O18" s="31">
        <f>Data!AO13</f>
        <v>13</v>
      </c>
      <c r="P18" s="31">
        <f>Data!AP13</f>
        <v>10288</v>
      </c>
      <c r="Q18" s="8">
        <f>Data!AQ13</f>
        <v>26.000315905860099</v>
      </c>
      <c r="R18" s="44" t="str">
        <f>Data!AV13</f>
        <v>Piedmont</v>
      </c>
    </row>
    <row r="19" spans="1:18" x14ac:dyDescent="0.25">
      <c r="A19" s="2" t="str">
        <f>Data!A14</f>
        <v>Bland</v>
      </c>
      <c r="B19" s="4">
        <f>Data!AE14</f>
        <v>3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2</v>
      </c>
      <c r="G19" s="31">
        <f>Data!AJ14</f>
        <v>1375</v>
      </c>
      <c r="H19" s="8">
        <f>Data!AK14</f>
        <v>22.5872689938398</v>
      </c>
      <c r="I19" s="31">
        <f>Data!AL14</f>
        <v>0</v>
      </c>
      <c r="J19" s="31">
        <f>Data!AM14</f>
        <v>0</v>
      </c>
      <c r="K19" s="8">
        <f>Data!AN14</f>
        <v>0</v>
      </c>
      <c r="L19" s="31">
        <f t="shared" si="0"/>
        <v>2</v>
      </c>
      <c r="M19" s="31">
        <f t="shared" si="1"/>
        <v>1375</v>
      </c>
      <c r="N19" s="8">
        <f t="shared" si="2"/>
        <v>22.587268993839835</v>
      </c>
      <c r="O19" s="31">
        <f>Data!AO14</f>
        <v>1</v>
      </c>
      <c r="P19" s="31">
        <f>Data!AP14</f>
        <v>1869</v>
      </c>
      <c r="Q19" s="8">
        <f>Data!AQ14</f>
        <v>61.404517453798803</v>
      </c>
      <c r="R19" s="44" t="str">
        <f>Data!AV14</f>
        <v>Western</v>
      </c>
    </row>
    <row r="20" spans="1:18" x14ac:dyDescent="0.25">
      <c r="A20" s="2" t="str">
        <f>Data!A15</f>
        <v>Botetourt</v>
      </c>
      <c r="B20" s="4">
        <f>Data!AE15</f>
        <v>6</v>
      </c>
      <c r="C20" s="4">
        <f>Data!AF15</f>
        <v>2</v>
      </c>
      <c r="D20" s="4">
        <f>Data!AG15</f>
        <v>1282</v>
      </c>
      <c r="E20" s="8">
        <f>Data!AH15</f>
        <v>21.0595482546201</v>
      </c>
      <c r="F20" s="31">
        <f>Data!AI15</f>
        <v>4</v>
      </c>
      <c r="G20" s="31">
        <f>Data!AJ15</f>
        <v>2778</v>
      </c>
      <c r="H20" s="8">
        <f>Data!AK15</f>
        <v>22.8172484599589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6</v>
      </c>
      <c r="M20" s="31">
        <f t="shared" si="1"/>
        <v>4060</v>
      </c>
      <c r="N20" s="8">
        <f t="shared" si="2"/>
        <v>22.231348391512661</v>
      </c>
      <c r="O20" s="31">
        <f>Data!AO15</f>
        <v>0</v>
      </c>
      <c r="P20" s="31">
        <f>Data!AP15</f>
        <v>0</v>
      </c>
      <c r="Q20" s="8">
        <f>Data!AQ15</f>
        <v>0</v>
      </c>
      <c r="R20" s="44" t="str">
        <f>Data!AV15</f>
        <v>Piedmont</v>
      </c>
    </row>
    <row r="21" spans="1:18" x14ac:dyDescent="0.25">
      <c r="A21" s="2" t="str">
        <f>Data!A16</f>
        <v>Bristol</v>
      </c>
      <c r="B21" s="4">
        <f>Data!AE16</f>
        <v>18</v>
      </c>
      <c r="C21" s="4">
        <f>Data!AF16</f>
        <v>1</v>
      </c>
      <c r="D21" s="4">
        <f>Data!AG16</f>
        <v>521</v>
      </c>
      <c r="E21" s="8">
        <f>Data!AH16</f>
        <v>17.117043121149901</v>
      </c>
      <c r="F21" s="31">
        <f>Data!AI16</f>
        <v>7</v>
      </c>
      <c r="G21" s="31">
        <f>Data!AJ16</f>
        <v>10436</v>
      </c>
      <c r="H21" s="8">
        <f>Data!AK16</f>
        <v>48.980932824875303</v>
      </c>
      <c r="I21" s="31">
        <f>Data!AL16</f>
        <v>3</v>
      </c>
      <c r="J21" s="31">
        <f>Data!AM16</f>
        <v>1656</v>
      </c>
      <c r="K21" s="8">
        <f>Data!AN16</f>
        <v>18.135523613962999</v>
      </c>
      <c r="L21" s="31">
        <f t="shared" si="0"/>
        <v>11</v>
      </c>
      <c r="M21" s="31">
        <f t="shared" si="1"/>
        <v>12613</v>
      </c>
      <c r="N21" s="8">
        <f t="shared" si="2"/>
        <v>37.671831248833307</v>
      </c>
      <c r="O21" s="31">
        <f>Data!AO16</f>
        <v>5</v>
      </c>
      <c r="P21" s="31">
        <f>Data!AP16</f>
        <v>9153</v>
      </c>
      <c r="Q21" s="8">
        <f>Data!AQ16</f>
        <v>60.142915811088301</v>
      </c>
      <c r="R21" s="44" t="str">
        <f>Data!AV16</f>
        <v>Western</v>
      </c>
    </row>
    <row r="22" spans="1:18" x14ac:dyDescent="0.25">
      <c r="A22" s="2" t="str">
        <f>Data!A17</f>
        <v>Brunswick</v>
      </c>
      <c r="B22" s="4">
        <f>Data!AE17</f>
        <v>6</v>
      </c>
      <c r="C22" s="4">
        <f>Data!AF17</f>
        <v>1</v>
      </c>
      <c r="D22" s="4">
        <f>Data!AG17</f>
        <v>1172</v>
      </c>
      <c r="E22" s="8">
        <f>Data!AH17</f>
        <v>38.5051334702259</v>
      </c>
      <c r="F22" s="31">
        <f>Data!AI17</f>
        <v>2</v>
      </c>
      <c r="G22" s="31">
        <f>Data!AJ17</f>
        <v>2356</v>
      </c>
      <c r="H22" s="8">
        <f>Data!AK17</f>
        <v>38.702258726899402</v>
      </c>
      <c r="I22" s="31">
        <f>Data!AL17</f>
        <v>2</v>
      </c>
      <c r="J22" s="31">
        <f>Data!AM17</f>
        <v>389</v>
      </c>
      <c r="K22" s="8">
        <f>Data!AN17</f>
        <v>6.3901437371663201</v>
      </c>
      <c r="L22" s="31">
        <f t="shared" si="0"/>
        <v>5</v>
      </c>
      <c r="M22" s="31">
        <f t="shared" si="1"/>
        <v>3917</v>
      </c>
      <c r="N22" s="8">
        <f t="shared" si="2"/>
        <v>25.737987679671456</v>
      </c>
      <c r="O22" s="31">
        <f>Data!AO17</f>
        <v>1</v>
      </c>
      <c r="P22" s="31">
        <f>Data!AP17</f>
        <v>1042</v>
      </c>
      <c r="Q22" s="8">
        <f>Data!AQ17</f>
        <v>34.234086242299803</v>
      </c>
      <c r="R22" s="44" t="str">
        <f>Data!AV17</f>
        <v>Eastern</v>
      </c>
    </row>
    <row r="23" spans="1:18" x14ac:dyDescent="0.25">
      <c r="A23" s="2" t="str">
        <f>Data!A18</f>
        <v>Buchanan</v>
      </c>
      <c r="B23" s="4">
        <f>Data!AE18</f>
        <v>38</v>
      </c>
      <c r="C23" s="4">
        <f>Data!AF18</f>
        <v>14</v>
      </c>
      <c r="D23" s="4">
        <f>Data!AG18</f>
        <v>2915</v>
      </c>
      <c r="E23" s="8">
        <f>Data!AH18</f>
        <v>6.8407157524200697</v>
      </c>
      <c r="F23" s="31">
        <f>Data!AI18</f>
        <v>11</v>
      </c>
      <c r="G23" s="31">
        <f>Data!AJ18</f>
        <v>13665</v>
      </c>
      <c r="H23" s="8">
        <f>Data!AK18</f>
        <v>40.813888370356501</v>
      </c>
      <c r="I23" s="31">
        <f>Data!AL18</f>
        <v>6</v>
      </c>
      <c r="J23" s="31">
        <f>Data!AM18</f>
        <v>2677</v>
      </c>
      <c r="K23" s="8">
        <f>Data!AN18</f>
        <v>14.658453114305299</v>
      </c>
      <c r="L23" s="31">
        <f t="shared" si="0"/>
        <v>31</v>
      </c>
      <c r="M23" s="31">
        <f t="shared" si="1"/>
        <v>19257</v>
      </c>
      <c r="N23" s="8">
        <f t="shared" si="2"/>
        <v>20.408822944955954</v>
      </c>
      <c r="O23" s="31">
        <f>Data!AO18</f>
        <v>5</v>
      </c>
      <c r="P23" s="31">
        <f>Data!AP18</f>
        <v>7228</v>
      </c>
      <c r="Q23" s="8">
        <f>Data!AQ18</f>
        <v>47.494045174538002</v>
      </c>
      <c r="R23" s="44" t="str">
        <f>Data!AV18</f>
        <v>Western</v>
      </c>
    </row>
    <row r="24" spans="1:18" x14ac:dyDescent="0.25">
      <c r="A24" s="2" t="str">
        <f>Data!A19</f>
        <v>Buckingham</v>
      </c>
      <c r="B24" s="4">
        <f>Data!AE19</f>
        <v>2</v>
      </c>
      <c r="C24" s="4">
        <f>Data!AF19</f>
        <v>0</v>
      </c>
      <c r="D24" s="4">
        <f>Data!AG19</f>
        <v>0</v>
      </c>
      <c r="E24" s="8">
        <f>Data!AH19</f>
        <v>0</v>
      </c>
      <c r="F24" s="31">
        <f>Data!AI19</f>
        <v>0</v>
      </c>
      <c r="G24" s="31">
        <f>Data!AJ19</f>
        <v>0</v>
      </c>
      <c r="H24" s="8">
        <f>Data!AK19</f>
        <v>0</v>
      </c>
      <c r="I24" s="31">
        <f>Data!AL19</f>
        <v>1</v>
      </c>
      <c r="J24" s="31">
        <f>Data!AM19</f>
        <v>91</v>
      </c>
      <c r="K24" s="8">
        <f>Data!AN19</f>
        <v>2.9897330595482501</v>
      </c>
      <c r="L24" s="31">
        <f t="shared" si="0"/>
        <v>1</v>
      </c>
      <c r="M24" s="31">
        <f t="shared" si="1"/>
        <v>91</v>
      </c>
      <c r="N24" s="8">
        <f t="shared" si="2"/>
        <v>2.9897330595482545</v>
      </c>
      <c r="O24" s="31">
        <f>Data!AO19</f>
        <v>1</v>
      </c>
      <c r="P24" s="31">
        <f>Data!AP19</f>
        <v>2991</v>
      </c>
      <c r="Q24" s="8">
        <f>Data!AQ19</f>
        <v>98.266940451745398</v>
      </c>
      <c r="R24" s="44" t="str">
        <f>Data!AV19</f>
        <v>Central</v>
      </c>
    </row>
    <row r="25" spans="1:18" x14ac:dyDescent="0.25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5">
      <c r="A26" s="2" t="str">
        <f>Data!A21</f>
        <v>Campbell</v>
      </c>
      <c r="B26" s="4">
        <f>Data!AE21</f>
        <v>22</v>
      </c>
      <c r="C26" s="4">
        <f>Data!AF21</f>
        <v>5</v>
      </c>
      <c r="D26" s="4">
        <f>Data!AG21</f>
        <v>1859</v>
      </c>
      <c r="E26" s="8">
        <f>Data!AH21</f>
        <v>12.2151950718686</v>
      </c>
      <c r="F26" s="31">
        <f>Data!AI21</f>
        <v>12</v>
      </c>
      <c r="G26" s="31">
        <f>Data!AJ21</f>
        <v>8247</v>
      </c>
      <c r="H26" s="8">
        <f>Data!AK21</f>
        <v>22.579055441478399</v>
      </c>
      <c r="I26" s="31">
        <f>Data!AL21</f>
        <v>2</v>
      </c>
      <c r="J26" s="31">
        <f>Data!AM21</f>
        <v>1222</v>
      </c>
      <c r="K26" s="8">
        <f>Data!AN21</f>
        <v>20.073921971252599</v>
      </c>
      <c r="L26" s="31">
        <f t="shared" si="0"/>
        <v>19</v>
      </c>
      <c r="M26" s="31">
        <f t="shared" si="1"/>
        <v>11328</v>
      </c>
      <c r="N26" s="8">
        <f t="shared" si="2"/>
        <v>19.588025505241543</v>
      </c>
      <c r="O26" s="31">
        <f>Data!AO21</f>
        <v>2</v>
      </c>
      <c r="P26" s="31">
        <f>Data!AP21</f>
        <v>2773</v>
      </c>
      <c r="Q26" s="8">
        <f>Data!AQ21</f>
        <v>45.552361396303901</v>
      </c>
      <c r="R26" s="44" t="str">
        <f>Data!AV21</f>
        <v>Piedmont</v>
      </c>
    </row>
    <row r="27" spans="1:18" x14ac:dyDescent="0.25">
      <c r="A27" s="2" t="str">
        <f>Data!A22</f>
        <v>Caroline</v>
      </c>
      <c r="B27" s="4">
        <f>Data!AE22</f>
        <v>6</v>
      </c>
      <c r="C27" s="4">
        <f>Data!AF22</f>
        <v>5</v>
      </c>
      <c r="D27" s="4">
        <f>Data!AG22</f>
        <v>407</v>
      </c>
      <c r="E27" s="8">
        <f>Data!AH22</f>
        <v>2.67433264887064</v>
      </c>
      <c r="F27" s="31">
        <f>Data!AI22</f>
        <v>0</v>
      </c>
      <c r="G27" s="31">
        <f>Data!AJ22</f>
        <v>0</v>
      </c>
      <c r="H27" s="8">
        <f>Data!AK22</f>
        <v>0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5</v>
      </c>
      <c r="M27" s="31">
        <f t="shared" si="1"/>
        <v>407</v>
      </c>
      <c r="N27" s="8">
        <f t="shared" si="2"/>
        <v>2.6743326488706369</v>
      </c>
      <c r="O27" s="31">
        <f>Data!AO22</f>
        <v>1</v>
      </c>
      <c r="P27" s="31">
        <f>Data!AP22</f>
        <v>2677</v>
      </c>
      <c r="Q27" s="8">
        <f>Data!AQ22</f>
        <v>87.950718685831603</v>
      </c>
      <c r="R27" s="44" t="str">
        <f>Data!AV22</f>
        <v>Central</v>
      </c>
    </row>
    <row r="28" spans="1:18" x14ac:dyDescent="0.25">
      <c r="A28" s="2" t="str">
        <f>Data!A23</f>
        <v>Carroll</v>
      </c>
      <c r="B28" s="4">
        <f>Data!AE23</f>
        <v>35</v>
      </c>
      <c r="C28" s="4">
        <f>Data!AF23</f>
        <v>6</v>
      </c>
      <c r="D28" s="4">
        <f>Data!AG23</f>
        <v>3469</v>
      </c>
      <c r="E28" s="8">
        <f>Data!AH23</f>
        <v>18.995208761122498</v>
      </c>
      <c r="F28" s="31">
        <f>Data!AI23</f>
        <v>18</v>
      </c>
      <c r="G28" s="31">
        <f>Data!AJ23</f>
        <v>13600</v>
      </c>
      <c r="H28" s="8">
        <f>Data!AK23</f>
        <v>24.823180469997698</v>
      </c>
      <c r="I28" s="31">
        <f>Data!AL23</f>
        <v>1</v>
      </c>
      <c r="J28" s="31">
        <f>Data!AM23</f>
        <v>421</v>
      </c>
      <c r="K28" s="8">
        <f>Data!AN23</f>
        <v>13.8316221765914</v>
      </c>
      <c r="L28" s="31">
        <f t="shared" si="0"/>
        <v>25</v>
      </c>
      <c r="M28" s="31">
        <f t="shared" si="1"/>
        <v>17490</v>
      </c>
      <c r="N28" s="8">
        <f t="shared" si="2"/>
        <v>22.984804928131418</v>
      </c>
      <c r="O28" s="31">
        <f>Data!AO23</f>
        <v>8</v>
      </c>
      <c r="P28" s="31">
        <f>Data!AP23</f>
        <v>10721</v>
      </c>
      <c r="Q28" s="8">
        <f>Data!AQ23</f>
        <v>44.028747433264897</v>
      </c>
      <c r="R28" s="44" t="str">
        <f>Data!AV23</f>
        <v>Western</v>
      </c>
    </row>
    <row r="29" spans="1:18" x14ac:dyDescent="0.25">
      <c r="A29" s="2" t="str">
        <f>Data!A24</f>
        <v>Charles City</v>
      </c>
      <c r="B29" s="4">
        <f>Data!AE24</f>
        <v>2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2</v>
      </c>
      <c r="G29" s="31">
        <f>Data!AJ24</f>
        <v>2107</v>
      </c>
      <c r="H29" s="8">
        <f>Data!AK24</f>
        <v>34.611909650923998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2</v>
      </c>
      <c r="M29" s="31">
        <f t="shared" si="1"/>
        <v>2107</v>
      </c>
      <c r="N29" s="8">
        <f t="shared" si="2"/>
        <v>34.611909650924026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5">
      <c r="A30" s="2" t="str">
        <f>Data!A25</f>
        <v>Charlotte</v>
      </c>
      <c r="B30" s="4">
        <f>Data!AE25</f>
        <v>5</v>
      </c>
      <c r="C30" s="4">
        <f>Data!AF25</f>
        <v>0</v>
      </c>
      <c r="D30" s="4">
        <f>Data!AG25</f>
        <v>0</v>
      </c>
      <c r="E30" s="8">
        <f>Data!AH25</f>
        <v>0</v>
      </c>
      <c r="F30" s="31">
        <f>Data!AI25</f>
        <v>3</v>
      </c>
      <c r="G30" s="31">
        <f>Data!AJ25</f>
        <v>5572</v>
      </c>
      <c r="H30" s="8">
        <f>Data!AK25</f>
        <v>61.021218343600303</v>
      </c>
      <c r="I30" s="31">
        <f>Data!AL25</f>
        <v>1</v>
      </c>
      <c r="J30" s="31">
        <f>Data!AM25</f>
        <v>657</v>
      </c>
      <c r="K30" s="8">
        <f>Data!AN25</f>
        <v>21.5852156057495</v>
      </c>
      <c r="L30" s="31">
        <f t="shared" si="0"/>
        <v>4</v>
      </c>
      <c r="M30" s="31">
        <f t="shared" si="1"/>
        <v>6229</v>
      </c>
      <c r="N30" s="8">
        <f t="shared" si="2"/>
        <v>51.162217659137575</v>
      </c>
      <c r="O30" s="31">
        <f>Data!AO25</f>
        <v>1</v>
      </c>
      <c r="P30" s="31">
        <f>Data!AP25</f>
        <v>1361</v>
      </c>
      <c r="Q30" s="8">
        <f>Data!AQ25</f>
        <v>44.714579055441497</v>
      </c>
      <c r="R30" s="44" t="str">
        <f>Data!AV25</f>
        <v>Piedmont</v>
      </c>
    </row>
    <row r="31" spans="1:18" x14ac:dyDescent="0.25">
      <c r="A31" s="2" t="str">
        <f>Data!A26</f>
        <v>Charlottesville</v>
      </c>
      <c r="B31" s="4">
        <f>Data!AE26</f>
        <v>20</v>
      </c>
      <c r="C31" s="4">
        <f>Data!AF26</f>
        <v>8</v>
      </c>
      <c r="D31" s="4">
        <f>Data!AG26</f>
        <v>2615</v>
      </c>
      <c r="E31" s="8">
        <f>Data!AH26</f>
        <v>10.739219712525699</v>
      </c>
      <c r="F31" s="31">
        <f>Data!AI26</f>
        <v>6</v>
      </c>
      <c r="G31" s="31">
        <f>Data!AJ26</f>
        <v>5724</v>
      </c>
      <c r="H31" s="8">
        <f>Data!AK26</f>
        <v>31.3429158110883</v>
      </c>
      <c r="I31" s="31">
        <f>Data!AL26</f>
        <v>1</v>
      </c>
      <c r="J31" s="31">
        <f>Data!AM26</f>
        <v>49</v>
      </c>
      <c r="K31" s="8">
        <f>Data!AN26</f>
        <v>1.6098562628336801</v>
      </c>
      <c r="L31" s="31">
        <f t="shared" si="0"/>
        <v>15</v>
      </c>
      <c r="M31" s="31">
        <f t="shared" si="1"/>
        <v>8388</v>
      </c>
      <c r="N31" s="8">
        <f t="shared" si="2"/>
        <v>18.372073921971253</v>
      </c>
      <c r="O31" s="31">
        <f>Data!AO26</f>
        <v>4</v>
      </c>
      <c r="P31" s="31">
        <f>Data!AP26</f>
        <v>5192</v>
      </c>
      <c r="Q31" s="8">
        <f>Data!AQ26</f>
        <v>42.644763860369601</v>
      </c>
      <c r="R31" s="44" t="str">
        <f>Data!AV26</f>
        <v>Piedmont</v>
      </c>
    </row>
    <row r="32" spans="1:18" x14ac:dyDescent="0.25">
      <c r="A32" s="2" t="str">
        <f>Data!A27</f>
        <v>Chesapeake</v>
      </c>
      <c r="B32" s="4">
        <f>Data!AE27</f>
        <v>25</v>
      </c>
      <c r="C32" s="4">
        <f>Data!AF27</f>
        <v>4</v>
      </c>
      <c r="D32" s="4">
        <f>Data!AG27</f>
        <v>2016</v>
      </c>
      <c r="E32" s="8">
        <f>Data!AH27</f>
        <v>16.558521560574899</v>
      </c>
      <c r="F32" s="31">
        <f>Data!AI27</f>
        <v>8</v>
      </c>
      <c r="G32" s="31">
        <f>Data!AJ27</f>
        <v>9921</v>
      </c>
      <c r="H32" s="8">
        <f>Data!AK27</f>
        <v>40.743326488706401</v>
      </c>
      <c r="I32" s="31">
        <f>Data!AL27</f>
        <v>7</v>
      </c>
      <c r="J32" s="31">
        <f>Data!AM27</f>
        <v>4885</v>
      </c>
      <c r="K32" s="8">
        <f>Data!AN27</f>
        <v>22.9275447345263</v>
      </c>
      <c r="L32" s="31">
        <f t="shared" si="0"/>
        <v>19</v>
      </c>
      <c r="M32" s="31">
        <f t="shared" si="1"/>
        <v>16822</v>
      </c>
      <c r="N32" s="8">
        <f t="shared" si="2"/>
        <v>29.088079541770234</v>
      </c>
      <c r="O32" s="31">
        <f>Data!AO27</f>
        <v>3</v>
      </c>
      <c r="P32" s="31">
        <f>Data!AP27</f>
        <v>5315</v>
      </c>
      <c r="Q32" s="8">
        <f>Data!AQ27</f>
        <v>58.206707734428498</v>
      </c>
      <c r="R32" s="44" t="str">
        <f>Data!AV27</f>
        <v>Eastern</v>
      </c>
    </row>
    <row r="33" spans="1:18" x14ac:dyDescent="0.25">
      <c r="A33" s="2" t="str">
        <f>Data!A28</f>
        <v>Chesterfield</v>
      </c>
      <c r="B33" s="4">
        <f>Data!AE28</f>
        <v>36</v>
      </c>
      <c r="C33" s="4">
        <f>Data!AF28</f>
        <v>9</v>
      </c>
      <c r="D33" s="4">
        <f>Data!AG28</f>
        <v>5588</v>
      </c>
      <c r="E33" s="8">
        <f>Data!AH28</f>
        <v>20.398813597992199</v>
      </c>
      <c r="F33" s="31">
        <f>Data!AI28</f>
        <v>2</v>
      </c>
      <c r="G33" s="31">
        <f>Data!AJ28</f>
        <v>2017</v>
      </c>
      <c r="H33" s="8">
        <f>Data!AK28</f>
        <v>33.133470225872699</v>
      </c>
      <c r="I33" s="31">
        <f>Data!AL28</f>
        <v>4</v>
      </c>
      <c r="J33" s="31">
        <f>Data!AM28</f>
        <v>1754</v>
      </c>
      <c r="K33" s="8">
        <f>Data!AN28</f>
        <v>14.406570841889099</v>
      </c>
      <c r="L33" s="31">
        <f t="shared" si="0"/>
        <v>15</v>
      </c>
      <c r="M33" s="31">
        <f t="shared" si="1"/>
        <v>9359</v>
      </c>
      <c r="N33" s="8">
        <f t="shared" si="2"/>
        <v>20.498836413415468</v>
      </c>
      <c r="O33" s="31">
        <f>Data!AO28</f>
        <v>19</v>
      </c>
      <c r="P33" s="31">
        <f>Data!AP28</f>
        <v>22780</v>
      </c>
      <c r="Q33" s="8">
        <f>Data!AQ28</f>
        <v>39.390467956338497</v>
      </c>
      <c r="R33" s="44" t="str">
        <f>Data!AV28</f>
        <v>Central</v>
      </c>
    </row>
    <row r="34" spans="1:18" x14ac:dyDescent="0.25">
      <c r="A34" s="2" t="str">
        <f>Data!A29</f>
        <v>Clarke</v>
      </c>
      <c r="B34" s="4">
        <f>Data!AE29</f>
        <v>2</v>
      </c>
      <c r="C34" s="4">
        <f>Data!AF29</f>
        <v>2</v>
      </c>
      <c r="D34" s="4">
        <f>Data!AG29</f>
        <v>60</v>
      </c>
      <c r="E34" s="8">
        <f>Data!AH29</f>
        <v>0.98562628336755598</v>
      </c>
      <c r="F34" s="31">
        <f>Data!AI29</f>
        <v>0</v>
      </c>
      <c r="G34" s="31">
        <f>Data!AJ29</f>
        <v>0</v>
      </c>
      <c r="H34" s="8">
        <f>Data!AK29</f>
        <v>0</v>
      </c>
      <c r="I34" s="31">
        <f>Data!AL29</f>
        <v>0</v>
      </c>
      <c r="J34" s="31">
        <f>Data!AM29</f>
        <v>0</v>
      </c>
      <c r="K34" s="8">
        <f>Data!AN29</f>
        <v>0</v>
      </c>
      <c r="L34" s="31">
        <f t="shared" si="0"/>
        <v>2</v>
      </c>
      <c r="M34" s="31">
        <f t="shared" si="1"/>
        <v>60</v>
      </c>
      <c r="N34" s="8">
        <f t="shared" si="2"/>
        <v>0.98562628336755642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5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5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5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5">
      <c r="A38" s="2" t="str">
        <f>Data!A33</f>
        <v>Craig</v>
      </c>
      <c r="B38" s="4">
        <f>Data!AE33</f>
        <v>5</v>
      </c>
      <c r="C38" s="4">
        <f>Data!AF33</f>
        <v>2</v>
      </c>
      <c r="D38" s="4">
        <f>Data!AG33</f>
        <v>1124</v>
      </c>
      <c r="E38" s="8">
        <f>Data!AH33</f>
        <v>18.4640657084189</v>
      </c>
      <c r="F38" s="31">
        <f>Data!AI33</f>
        <v>2</v>
      </c>
      <c r="G38" s="31">
        <f>Data!AJ33</f>
        <v>1588</v>
      </c>
      <c r="H38" s="8">
        <f>Data!AK33</f>
        <v>26.086242299794701</v>
      </c>
      <c r="I38" s="31">
        <f>Data!AL33</f>
        <v>0</v>
      </c>
      <c r="J38" s="31">
        <f>Data!AM33</f>
        <v>0</v>
      </c>
      <c r="K38" s="8">
        <f>Data!AN33</f>
        <v>0</v>
      </c>
      <c r="L38" s="31">
        <f t="shared" si="0"/>
        <v>4</v>
      </c>
      <c r="M38" s="31">
        <f t="shared" si="1"/>
        <v>2712</v>
      </c>
      <c r="N38" s="8">
        <f t="shared" si="2"/>
        <v>22.275154004106778</v>
      </c>
      <c r="O38" s="31">
        <f>Data!AO33</f>
        <v>1</v>
      </c>
      <c r="P38" s="31">
        <f>Data!AP33</f>
        <v>1686</v>
      </c>
      <c r="Q38" s="8">
        <f>Data!AQ33</f>
        <v>55.3921971252567</v>
      </c>
      <c r="R38" s="44" t="str">
        <f>Data!AV33</f>
        <v>Piedmont</v>
      </c>
    </row>
    <row r="39" spans="1:18" x14ac:dyDescent="0.25">
      <c r="A39" s="2" t="str">
        <f>Data!A34</f>
        <v>Culpeper</v>
      </c>
      <c r="B39" s="4">
        <f>Data!AE34</f>
        <v>16</v>
      </c>
      <c r="C39" s="4">
        <f>Data!AF34</f>
        <v>2</v>
      </c>
      <c r="D39" s="4">
        <f>Data!AG34</f>
        <v>1248</v>
      </c>
      <c r="E39" s="8">
        <f>Data!AH34</f>
        <v>20.501026694045201</v>
      </c>
      <c r="F39" s="31">
        <f>Data!AI34</f>
        <v>4</v>
      </c>
      <c r="G39" s="31">
        <f>Data!AJ34</f>
        <v>5917</v>
      </c>
      <c r="H39" s="8">
        <f>Data!AK34</f>
        <v>48.599589322381902</v>
      </c>
      <c r="I39" s="31">
        <f>Data!AL34</f>
        <v>4</v>
      </c>
      <c r="J39" s="31">
        <f>Data!AM34</f>
        <v>5346</v>
      </c>
      <c r="K39" s="8">
        <f>Data!AN34</f>
        <v>43.909650924024596</v>
      </c>
      <c r="L39" s="31">
        <f t="shared" si="0"/>
        <v>10</v>
      </c>
      <c r="M39" s="31">
        <f t="shared" si="1"/>
        <v>12511</v>
      </c>
      <c r="N39" s="8">
        <f t="shared" si="2"/>
        <v>41.103901437371661</v>
      </c>
      <c r="O39" s="31">
        <f>Data!AO34</f>
        <v>5</v>
      </c>
      <c r="P39" s="31">
        <f>Data!AP34</f>
        <v>4438</v>
      </c>
      <c r="Q39" s="8">
        <f>Data!AQ34</f>
        <v>29.161396303901402</v>
      </c>
      <c r="R39" s="44" t="str">
        <f>Data!AV34</f>
        <v>Northern</v>
      </c>
    </row>
    <row r="40" spans="1:18" x14ac:dyDescent="0.25">
      <c r="A40" s="2" t="str">
        <f>Data!A35</f>
        <v>Cumberland</v>
      </c>
      <c r="B40" s="4">
        <f>Data!AE35</f>
        <v>5</v>
      </c>
      <c r="C40" s="4">
        <f>Data!AF35</f>
        <v>4</v>
      </c>
      <c r="D40" s="4">
        <f>Data!AG35</f>
        <v>925</v>
      </c>
      <c r="E40" s="8">
        <f>Data!AH35</f>
        <v>7.5975359342915798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1</v>
      </c>
      <c r="J40" s="31">
        <f>Data!AM35</f>
        <v>60</v>
      </c>
      <c r="K40" s="8">
        <f>Data!AN35</f>
        <v>1.97125256673511</v>
      </c>
      <c r="L40" s="31">
        <f t="shared" si="0"/>
        <v>5</v>
      </c>
      <c r="M40" s="31">
        <f t="shared" si="1"/>
        <v>985</v>
      </c>
      <c r="N40" s="8">
        <f t="shared" si="2"/>
        <v>6.4722792607802875</v>
      </c>
      <c r="O40" s="31">
        <f>Data!AO35</f>
        <v>0</v>
      </c>
      <c r="P40" s="31">
        <f>Data!AP35</f>
        <v>0</v>
      </c>
      <c r="Q40" s="8">
        <f>Data!AQ35</f>
        <v>0</v>
      </c>
      <c r="R40" s="44" t="str">
        <f>Data!AV35</f>
        <v>Central</v>
      </c>
    </row>
    <row r="41" spans="1:18" x14ac:dyDescent="0.25">
      <c r="A41" s="2" t="str">
        <f>Data!A36</f>
        <v>Danville</v>
      </c>
      <c r="B41" s="4">
        <f>Data!AE36</f>
        <v>15</v>
      </c>
      <c r="C41" s="4">
        <f>Data!AF36</f>
        <v>7</v>
      </c>
      <c r="D41" s="4">
        <f>Data!AG36</f>
        <v>1699</v>
      </c>
      <c r="E41" s="8">
        <f>Data!AH36</f>
        <v>7.9741859782927502</v>
      </c>
      <c r="F41" s="31">
        <f>Data!AI36</f>
        <v>2</v>
      </c>
      <c r="G41" s="31">
        <f>Data!AJ36</f>
        <v>4258</v>
      </c>
      <c r="H41" s="8">
        <f>Data!AK36</f>
        <v>69.946611909650898</v>
      </c>
      <c r="I41" s="31">
        <f>Data!AL36</f>
        <v>2</v>
      </c>
      <c r="J41" s="31">
        <f>Data!AM36</f>
        <v>332</v>
      </c>
      <c r="K41" s="8">
        <f>Data!AN36</f>
        <v>5.4537987679671502</v>
      </c>
      <c r="L41" s="31">
        <f t="shared" si="0"/>
        <v>11</v>
      </c>
      <c r="M41" s="31">
        <f t="shared" si="1"/>
        <v>6289</v>
      </c>
      <c r="N41" s="8">
        <f t="shared" si="2"/>
        <v>18.783647563935038</v>
      </c>
      <c r="O41" s="31">
        <f>Data!AO36</f>
        <v>3</v>
      </c>
      <c r="P41" s="31">
        <f>Data!AP36</f>
        <v>1999</v>
      </c>
      <c r="Q41" s="8">
        <f>Data!AQ36</f>
        <v>21.891854893908299</v>
      </c>
      <c r="R41" s="44" t="str">
        <f>Data!AV36</f>
        <v>Piedmont</v>
      </c>
    </row>
    <row r="42" spans="1:18" x14ac:dyDescent="0.25">
      <c r="A42" s="2" t="str">
        <f>Data!A37</f>
        <v>Dickenson</v>
      </c>
      <c r="B42" s="4">
        <f>Data!AE37</f>
        <v>25</v>
      </c>
      <c r="C42" s="4">
        <f>Data!AF37</f>
        <v>7</v>
      </c>
      <c r="D42" s="4">
        <f>Data!AG37</f>
        <v>3581</v>
      </c>
      <c r="E42" s="8">
        <f>Data!AH37</f>
        <v>16.807274860663</v>
      </c>
      <c r="F42" s="31">
        <f>Data!AI37</f>
        <v>6</v>
      </c>
      <c r="G42" s="31">
        <f>Data!AJ37</f>
        <v>3034</v>
      </c>
      <c r="H42" s="8">
        <f>Data!AK37</f>
        <v>16.613278576317601</v>
      </c>
      <c r="I42" s="31">
        <f>Data!AL37</f>
        <v>9</v>
      </c>
      <c r="J42" s="31">
        <f>Data!AM37</f>
        <v>2748</v>
      </c>
      <c r="K42" s="8">
        <f>Data!AN37</f>
        <v>10.031485284052</v>
      </c>
      <c r="L42" s="31">
        <f t="shared" si="0"/>
        <v>22</v>
      </c>
      <c r="M42" s="31">
        <f t="shared" si="1"/>
        <v>9363</v>
      </c>
      <c r="N42" s="8">
        <f t="shared" si="2"/>
        <v>13.982452865409744</v>
      </c>
      <c r="O42" s="31">
        <f>Data!AO37</f>
        <v>2</v>
      </c>
      <c r="P42" s="31">
        <f>Data!AP37</f>
        <v>2568</v>
      </c>
      <c r="Q42" s="8">
        <f>Data!AQ37</f>
        <v>42.184804928131399</v>
      </c>
      <c r="R42" s="44" t="str">
        <f>Data!AV37</f>
        <v>Western</v>
      </c>
    </row>
    <row r="43" spans="1:18" x14ac:dyDescent="0.25">
      <c r="A43" s="2" t="str">
        <f>Data!A38</f>
        <v>Dinwiddie</v>
      </c>
      <c r="B43" s="4">
        <f>Data!AE38</f>
        <v>13</v>
      </c>
      <c r="C43" s="4">
        <f>Data!AF38</f>
        <v>0</v>
      </c>
      <c r="D43" s="4">
        <f>Data!AG38</f>
        <v>0</v>
      </c>
      <c r="E43" s="8">
        <f>Data!AH38</f>
        <v>0</v>
      </c>
      <c r="F43" s="31">
        <f>Data!AI38</f>
        <v>7</v>
      </c>
      <c r="G43" s="31">
        <f>Data!AJ38</f>
        <v>6494</v>
      </c>
      <c r="H43" s="8">
        <f>Data!AK38</f>
        <v>30.479319448518599</v>
      </c>
      <c r="I43" s="31">
        <f>Data!AL38</f>
        <v>6</v>
      </c>
      <c r="J43" s="31">
        <f>Data!AM38</f>
        <v>2192</v>
      </c>
      <c r="K43" s="8">
        <f>Data!AN38</f>
        <v>12.002737850787099</v>
      </c>
      <c r="L43" s="31">
        <f t="shared" si="0"/>
        <v>13</v>
      </c>
      <c r="M43" s="31">
        <f t="shared" si="1"/>
        <v>8686</v>
      </c>
      <c r="N43" s="8">
        <f t="shared" si="2"/>
        <v>21.951666403411785</v>
      </c>
      <c r="O43" s="31">
        <f>Data!AO38</f>
        <v>0</v>
      </c>
      <c r="P43" s="31">
        <f>Data!AP38</f>
        <v>0</v>
      </c>
      <c r="Q43" s="8">
        <f>Data!AQ38</f>
        <v>0</v>
      </c>
      <c r="R43" s="44" t="str">
        <f>Data!AV38</f>
        <v>Eastern</v>
      </c>
    </row>
    <row r="44" spans="1:18" x14ac:dyDescent="0.25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5">
      <c r="A45" s="2" t="str">
        <f>Data!A40</f>
        <v>Essex</v>
      </c>
      <c r="B45" s="4">
        <f>Data!AE40</f>
        <v>8</v>
      </c>
      <c r="C45" s="4">
        <f>Data!AF40</f>
        <v>3</v>
      </c>
      <c r="D45" s="4">
        <f>Data!AG40</f>
        <v>1669</v>
      </c>
      <c r="E45" s="8">
        <f>Data!AH40</f>
        <v>18.277891854893898</v>
      </c>
      <c r="F45" s="31">
        <f>Data!AI40</f>
        <v>5</v>
      </c>
      <c r="G45" s="31">
        <f>Data!AJ40</f>
        <v>5943</v>
      </c>
      <c r="H45" s="8">
        <f>Data!AK40</f>
        <v>39.050513347022601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8</v>
      </c>
      <c r="M45" s="31">
        <f t="shared" si="1"/>
        <v>7612</v>
      </c>
      <c r="N45" s="8">
        <f t="shared" si="2"/>
        <v>31.260780287474333</v>
      </c>
      <c r="O45" s="31">
        <f>Data!AO40</f>
        <v>0</v>
      </c>
      <c r="P45" s="31">
        <f>Data!AP40</f>
        <v>0</v>
      </c>
      <c r="Q45" s="8">
        <f>Data!AQ40</f>
        <v>0</v>
      </c>
      <c r="R45" s="44" t="str">
        <f>Data!AV40</f>
        <v>Central</v>
      </c>
    </row>
    <row r="46" spans="1:18" x14ac:dyDescent="0.25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5">
      <c r="A47" s="2" t="str">
        <f>Data!A42</f>
        <v>Fairfax County</v>
      </c>
      <c r="B47" s="4">
        <f>Data!AE42</f>
        <v>75</v>
      </c>
      <c r="C47" s="4">
        <f>Data!AF42</f>
        <v>20</v>
      </c>
      <c r="D47" s="4">
        <f>Data!AG42</f>
        <v>10088</v>
      </c>
      <c r="E47" s="8">
        <f>Data!AH42</f>
        <v>16.5716632443532</v>
      </c>
      <c r="F47" s="31">
        <f>Data!AI42</f>
        <v>33</v>
      </c>
      <c r="G47" s="31">
        <f>Data!AJ42</f>
        <v>34002</v>
      </c>
      <c r="H47" s="8">
        <f>Data!AK42</f>
        <v>33.851782714205697</v>
      </c>
      <c r="I47" s="31">
        <f>Data!AL42</f>
        <v>1</v>
      </c>
      <c r="J47" s="31">
        <f>Data!AM42</f>
        <v>447</v>
      </c>
      <c r="K47" s="8">
        <f>Data!AN42</f>
        <v>14.6858316221766</v>
      </c>
      <c r="L47" s="31">
        <f t="shared" si="0"/>
        <v>54</v>
      </c>
      <c r="M47" s="31">
        <f t="shared" si="1"/>
        <v>44537</v>
      </c>
      <c r="N47" s="8">
        <f t="shared" si="2"/>
        <v>27.096813445889421</v>
      </c>
      <c r="O47" s="31">
        <f>Data!AO42</f>
        <v>19</v>
      </c>
      <c r="P47" s="31">
        <f>Data!AP42</f>
        <v>28825</v>
      </c>
      <c r="Q47" s="8">
        <f>Data!AQ42</f>
        <v>49.843294066789099</v>
      </c>
      <c r="R47" s="44" t="str">
        <f>Data!AV42</f>
        <v>Northern</v>
      </c>
    </row>
    <row r="48" spans="1:18" x14ac:dyDescent="0.25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5">
      <c r="A49" s="2" t="str">
        <f>Data!A44</f>
        <v>Fauquier</v>
      </c>
      <c r="B49" s="4">
        <f>Data!AE44</f>
        <v>16</v>
      </c>
      <c r="C49" s="4">
        <f>Data!AF44</f>
        <v>1</v>
      </c>
      <c r="D49" s="4">
        <f>Data!AG44</f>
        <v>23</v>
      </c>
      <c r="E49" s="8">
        <f>Data!AH44</f>
        <v>0.75564681724845995</v>
      </c>
      <c r="F49" s="31">
        <f>Data!AI44</f>
        <v>9</v>
      </c>
      <c r="G49" s="31">
        <f>Data!AJ44</f>
        <v>8510</v>
      </c>
      <c r="H49" s="8">
        <f>Data!AK44</f>
        <v>31.065480264658898</v>
      </c>
      <c r="I49" s="31">
        <f>Data!AL44</f>
        <v>2</v>
      </c>
      <c r="J49" s="31">
        <f>Data!AM44</f>
        <v>46</v>
      </c>
      <c r="K49" s="8">
        <f>Data!AN44</f>
        <v>0.75564681724845995</v>
      </c>
      <c r="L49" s="31">
        <f t="shared" si="0"/>
        <v>12</v>
      </c>
      <c r="M49" s="31">
        <f t="shared" si="1"/>
        <v>8579</v>
      </c>
      <c r="N49" s="8">
        <f t="shared" si="2"/>
        <v>23.488021902806295</v>
      </c>
      <c r="O49" s="31">
        <f>Data!AO44</f>
        <v>4</v>
      </c>
      <c r="P49" s="31">
        <f>Data!AP44</f>
        <v>4003</v>
      </c>
      <c r="Q49" s="8">
        <f>Data!AQ44</f>
        <v>32.878850102669396</v>
      </c>
      <c r="R49" s="44" t="str">
        <f>Data!AV44</f>
        <v>Northern</v>
      </c>
    </row>
    <row r="50" spans="1:18" x14ac:dyDescent="0.25">
      <c r="A50" s="2" t="str">
        <f>Data!A45</f>
        <v>Floyd</v>
      </c>
      <c r="B50" s="4">
        <f>Data!AE45</f>
        <v>6</v>
      </c>
      <c r="C50" s="4">
        <f>Data!AF45</f>
        <v>2</v>
      </c>
      <c r="D50" s="4">
        <f>Data!AG45</f>
        <v>1211</v>
      </c>
      <c r="E50" s="8">
        <f>Data!AH45</f>
        <v>19.893223819301799</v>
      </c>
      <c r="F50" s="31">
        <f>Data!AI45</f>
        <v>3</v>
      </c>
      <c r="G50" s="31">
        <f>Data!AJ45</f>
        <v>3962</v>
      </c>
      <c r="H50" s="8">
        <f>Data!AK45</f>
        <v>43.389459274469502</v>
      </c>
      <c r="I50" s="31">
        <f>Data!AL45</f>
        <v>0</v>
      </c>
      <c r="J50" s="31">
        <f>Data!AM45</f>
        <v>0</v>
      </c>
      <c r="K50" s="8">
        <f>Data!AN45</f>
        <v>0</v>
      </c>
      <c r="L50" s="31">
        <f t="shared" si="0"/>
        <v>5</v>
      </c>
      <c r="M50" s="31">
        <f t="shared" si="1"/>
        <v>5173</v>
      </c>
      <c r="N50" s="8">
        <f t="shared" si="2"/>
        <v>33.990965092402462</v>
      </c>
      <c r="O50" s="31">
        <f>Data!AO45</f>
        <v>1</v>
      </c>
      <c r="P50" s="31">
        <f>Data!AP45</f>
        <v>939</v>
      </c>
      <c r="Q50" s="8">
        <f>Data!AQ45</f>
        <v>30.8501026694045</v>
      </c>
      <c r="R50" s="44" t="str">
        <f>Data!AV45</f>
        <v>Western</v>
      </c>
    </row>
    <row r="51" spans="1:18" x14ac:dyDescent="0.25">
      <c r="A51" s="2" t="str">
        <f>Data!A46</f>
        <v>Fluvanna</v>
      </c>
      <c r="B51" s="4">
        <f>Data!AE46</f>
        <v>10</v>
      </c>
      <c r="C51" s="4">
        <f>Data!AF46</f>
        <v>2</v>
      </c>
      <c r="D51" s="4">
        <f>Data!AG46</f>
        <v>-95</v>
      </c>
      <c r="E51" s="8">
        <f>Data!AH46</f>
        <v>-1.5605749486653</v>
      </c>
      <c r="F51" s="31">
        <f>Data!AI46</f>
        <v>2</v>
      </c>
      <c r="G51" s="31">
        <f>Data!AJ46</f>
        <v>1537</v>
      </c>
      <c r="H51" s="8">
        <f>Data!AK46</f>
        <v>25.248459958932202</v>
      </c>
      <c r="I51" s="31">
        <f>Data!AL46</f>
        <v>2</v>
      </c>
      <c r="J51" s="31">
        <f>Data!AM46</f>
        <v>619</v>
      </c>
      <c r="K51" s="8">
        <f>Data!AN46</f>
        <v>10.1683778234086</v>
      </c>
      <c r="L51" s="31">
        <f t="shared" si="0"/>
        <v>6</v>
      </c>
      <c r="M51" s="31">
        <f t="shared" si="1"/>
        <v>2061</v>
      </c>
      <c r="N51" s="8">
        <f t="shared" si="2"/>
        <v>11.285420944558522</v>
      </c>
      <c r="O51" s="31">
        <f>Data!AO46</f>
        <v>4</v>
      </c>
      <c r="P51" s="31">
        <f>Data!AP46</f>
        <v>5400</v>
      </c>
      <c r="Q51" s="8">
        <f>Data!AQ46</f>
        <v>44.353182751539997</v>
      </c>
      <c r="R51" s="44" t="str">
        <f>Data!AV46</f>
        <v>Central</v>
      </c>
    </row>
    <row r="52" spans="1:18" x14ac:dyDescent="0.25">
      <c r="A52" s="2" t="str">
        <f>Data!A47</f>
        <v>Franklin City</v>
      </c>
      <c r="B52" s="4">
        <f>Data!AE47</f>
        <v>5</v>
      </c>
      <c r="C52" s="4">
        <f>Data!AF47</f>
        <v>2</v>
      </c>
      <c r="D52" s="4">
        <f>Data!AG47</f>
        <v>594</v>
      </c>
      <c r="E52" s="8">
        <f>Data!AH47</f>
        <v>9.7577002053388107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2</v>
      </c>
      <c r="M52" s="31">
        <f t="shared" si="1"/>
        <v>594</v>
      </c>
      <c r="N52" s="8">
        <f t="shared" si="2"/>
        <v>9.7577002053388089</v>
      </c>
      <c r="O52" s="31">
        <f>Data!AO47</f>
        <v>2</v>
      </c>
      <c r="P52" s="31">
        <f>Data!AP47</f>
        <v>582</v>
      </c>
      <c r="Q52" s="8">
        <f>Data!AQ47</f>
        <v>9.5605749486653</v>
      </c>
      <c r="R52" s="44" t="str">
        <f>Data!AV47</f>
        <v>Eastern</v>
      </c>
    </row>
    <row r="53" spans="1:18" x14ac:dyDescent="0.25">
      <c r="A53" s="2" t="str">
        <f>Data!A48</f>
        <v>Franklin County</v>
      </c>
      <c r="B53" s="4">
        <f>Data!AE48</f>
        <v>53</v>
      </c>
      <c r="C53" s="4">
        <f>Data!AF48</f>
        <v>20</v>
      </c>
      <c r="D53" s="4">
        <f>Data!AG48</f>
        <v>6030</v>
      </c>
      <c r="E53" s="8">
        <f>Data!AH48</f>
        <v>9.9055441478439406</v>
      </c>
      <c r="F53" s="31">
        <f>Data!AI48</f>
        <v>14</v>
      </c>
      <c r="G53" s="31">
        <f>Data!AJ48</f>
        <v>14067</v>
      </c>
      <c r="H53" s="8">
        <f>Data!AK48</f>
        <v>33.0114403050748</v>
      </c>
      <c r="I53" s="31">
        <f>Data!AL48</f>
        <v>10</v>
      </c>
      <c r="J53" s="31">
        <f>Data!AM48</f>
        <v>7511</v>
      </c>
      <c r="K53" s="8">
        <f>Data!AN48</f>
        <v>24.676796714579101</v>
      </c>
      <c r="L53" s="31">
        <f t="shared" si="0"/>
        <v>44</v>
      </c>
      <c r="M53" s="31">
        <f t="shared" si="1"/>
        <v>27608</v>
      </c>
      <c r="N53" s="8">
        <f t="shared" si="2"/>
        <v>20.614523053948108</v>
      </c>
      <c r="O53" s="31">
        <f>Data!AO48</f>
        <v>8</v>
      </c>
      <c r="P53" s="31">
        <f>Data!AP48</f>
        <v>7214</v>
      </c>
      <c r="Q53" s="8">
        <f>Data!AQ48</f>
        <v>29.6262833675565</v>
      </c>
      <c r="R53" s="44" t="str">
        <f>Data!AV48</f>
        <v>Piedmont</v>
      </c>
    </row>
    <row r="54" spans="1:18" x14ac:dyDescent="0.25">
      <c r="A54" s="2" t="str">
        <f>Data!A49</f>
        <v>Frederick</v>
      </c>
      <c r="B54" s="4">
        <f>Data!AE49</f>
        <v>13</v>
      </c>
      <c r="C54" s="4">
        <f>Data!AF49</f>
        <v>6</v>
      </c>
      <c r="D54" s="4">
        <f>Data!AG49</f>
        <v>2612</v>
      </c>
      <c r="E54" s="8">
        <f>Data!AH49</f>
        <v>14.3025325119781</v>
      </c>
      <c r="F54" s="31">
        <f>Data!AI49</f>
        <v>2</v>
      </c>
      <c r="G54" s="31">
        <f>Data!AJ49</f>
        <v>2434</v>
      </c>
      <c r="H54" s="8">
        <f>Data!AK49</f>
        <v>39.983572895277199</v>
      </c>
      <c r="I54" s="31">
        <f>Data!AL49</f>
        <v>2</v>
      </c>
      <c r="J54" s="31">
        <f>Data!AM49</f>
        <v>680</v>
      </c>
      <c r="K54" s="8">
        <f>Data!AN49</f>
        <v>11.170431211499</v>
      </c>
      <c r="L54" s="31">
        <f t="shared" si="0"/>
        <v>10</v>
      </c>
      <c r="M54" s="31">
        <f t="shared" si="1"/>
        <v>5726</v>
      </c>
      <c r="N54" s="8">
        <f t="shared" si="2"/>
        <v>18.812320328542096</v>
      </c>
      <c r="O54" s="31">
        <f>Data!AO49</f>
        <v>3</v>
      </c>
      <c r="P54" s="31">
        <f>Data!AP49</f>
        <v>2488</v>
      </c>
      <c r="Q54" s="8">
        <f>Data!AQ49</f>
        <v>27.247091033538702</v>
      </c>
      <c r="R54" s="44" t="str">
        <f>Data!AV49</f>
        <v>Northern</v>
      </c>
    </row>
    <row r="55" spans="1:18" x14ac:dyDescent="0.25">
      <c r="A55" s="2" t="str">
        <f>Data!A50</f>
        <v>Fredericksburg</v>
      </c>
      <c r="B55" s="4">
        <f>Data!AE50</f>
        <v>13</v>
      </c>
      <c r="C55" s="4">
        <f>Data!AF50</f>
        <v>4</v>
      </c>
      <c r="D55" s="4">
        <f>Data!AG50</f>
        <v>1677</v>
      </c>
      <c r="E55" s="8">
        <f>Data!AH50</f>
        <v>13.7741273100616</v>
      </c>
      <c r="F55" s="31">
        <f>Data!AI50</f>
        <v>6</v>
      </c>
      <c r="G55" s="31">
        <f>Data!AJ50</f>
        <v>5478</v>
      </c>
      <c r="H55" s="8">
        <f>Data!AK50</f>
        <v>29.995893223819301</v>
      </c>
      <c r="I55" s="31">
        <f>Data!AL50</f>
        <v>1</v>
      </c>
      <c r="J55" s="31">
        <f>Data!AM50</f>
        <v>9</v>
      </c>
      <c r="K55" s="8">
        <f>Data!AN50</f>
        <v>0.29568788501026699</v>
      </c>
      <c r="L55" s="31">
        <f t="shared" si="0"/>
        <v>11</v>
      </c>
      <c r="M55" s="31">
        <f t="shared" si="1"/>
        <v>7164</v>
      </c>
      <c r="N55" s="8">
        <f t="shared" si="2"/>
        <v>21.397050588015681</v>
      </c>
      <c r="O55" s="31">
        <f>Data!AO50</f>
        <v>2</v>
      </c>
      <c r="P55" s="31">
        <f>Data!AP50</f>
        <v>3832</v>
      </c>
      <c r="Q55" s="8">
        <f>Data!AQ50</f>
        <v>62.9486652977413</v>
      </c>
      <c r="R55" s="44" t="str">
        <f>Data!AV50</f>
        <v>Northern</v>
      </c>
    </row>
    <row r="56" spans="1:18" x14ac:dyDescent="0.25">
      <c r="A56" s="2" t="str">
        <f>Data!A51</f>
        <v>Galax</v>
      </c>
      <c r="B56" s="4">
        <f>Data!AE51</f>
        <v>14</v>
      </c>
      <c r="C56" s="4">
        <f>Data!AF51</f>
        <v>2</v>
      </c>
      <c r="D56" s="4">
        <f>Data!AG51</f>
        <v>1528</v>
      </c>
      <c r="E56" s="8">
        <f>Data!AH51</f>
        <v>25.1006160164271</v>
      </c>
      <c r="F56" s="31">
        <f>Data!AI51</f>
        <v>4</v>
      </c>
      <c r="G56" s="31">
        <f>Data!AJ51</f>
        <v>4452</v>
      </c>
      <c r="H56" s="8">
        <f>Data!AK51</f>
        <v>36.5667351129363</v>
      </c>
      <c r="I56" s="31">
        <f>Data!AL51</f>
        <v>2</v>
      </c>
      <c r="J56" s="31">
        <f>Data!AM51</f>
        <v>583</v>
      </c>
      <c r="K56" s="8">
        <f>Data!AN51</f>
        <v>9.5770020533880906</v>
      </c>
      <c r="L56" s="31">
        <f t="shared" si="0"/>
        <v>8</v>
      </c>
      <c r="M56" s="31">
        <f t="shared" si="1"/>
        <v>6563</v>
      </c>
      <c r="N56" s="8">
        <f t="shared" si="2"/>
        <v>26.95277207392197</v>
      </c>
      <c r="O56" s="31">
        <f>Data!AO51</f>
        <v>6</v>
      </c>
      <c r="P56" s="31">
        <f>Data!AP51</f>
        <v>2430</v>
      </c>
      <c r="Q56" s="8">
        <f>Data!AQ51</f>
        <v>13.305954825462001</v>
      </c>
      <c r="R56" s="44" t="str">
        <f>Data!AV51</f>
        <v>Western</v>
      </c>
    </row>
    <row r="57" spans="1:18" x14ac:dyDescent="0.25">
      <c r="A57" s="2" t="str">
        <f>Data!A52</f>
        <v>Giles</v>
      </c>
      <c r="B57" s="4">
        <f>Data!AE52</f>
        <v>11</v>
      </c>
      <c r="C57" s="4">
        <f>Data!AF52</f>
        <v>1</v>
      </c>
      <c r="D57" s="4">
        <f>Data!AG52</f>
        <v>287</v>
      </c>
      <c r="E57" s="8">
        <f>Data!AH52</f>
        <v>9.4291581108829607</v>
      </c>
      <c r="F57" s="31">
        <f>Data!AI52</f>
        <v>7</v>
      </c>
      <c r="G57" s="31">
        <f>Data!AJ52</f>
        <v>5005</v>
      </c>
      <c r="H57" s="8">
        <f>Data!AK52</f>
        <v>23.490759753593402</v>
      </c>
      <c r="I57" s="31">
        <f>Data!AL52</f>
        <v>3</v>
      </c>
      <c r="J57" s="31">
        <f>Data!AM52</f>
        <v>661</v>
      </c>
      <c r="K57" s="8">
        <f>Data!AN52</f>
        <v>7.2388774811772798</v>
      </c>
      <c r="L57" s="31">
        <f t="shared" si="0"/>
        <v>11</v>
      </c>
      <c r="M57" s="31">
        <f t="shared" si="1"/>
        <v>5953</v>
      </c>
      <c r="N57" s="8">
        <f t="shared" si="2"/>
        <v>17.780100802688072</v>
      </c>
      <c r="O57" s="31">
        <f>Data!AO52</f>
        <v>0</v>
      </c>
      <c r="P57" s="31">
        <f>Data!AP52</f>
        <v>0</v>
      </c>
      <c r="Q57" s="8">
        <f>Data!AQ52</f>
        <v>0</v>
      </c>
      <c r="R57" s="44" t="str">
        <f>Data!AV52</f>
        <v>Western</v>
      </c>
    </row>
    <row r="58" spans="1:18" x14ac:dyDescent="0.25">
      <c r="A58" s="2" t="str">
        <f>Data!A53</f>
        <v>Gloucester</v>
      </c>
      <c r="B58" s="4">
        <f>Data!AE53</f>
        <v>7</v>
      </c>
      <c r="C58" s="4">
        <f>Data!AF53</f>
        <v>0</v>
      </c>
      <c r="D58" s="4">
        <f>Data!AG53</f>
        <v>0</v>
      </c>
      <c r="E58" s="8">
        <f>Data!AH53</f>
        <v>0</v>
      </c>
      <c r="F58" s="31">
        <f>Data!AI53</f>
        <v>5</v>
      </c>
      <c r="G58" s="31">
        <f>Data!AJ53</f>
        <v>4213</v>
      </c>
      <c r="H58" s="8">
        <f>Data!AK53</f>
        <v>27.682956878850099</v>
      </c>
      <c r="I58" s="31">
        <f>Data!AL53</f>
        <v>1</v>
      </c>
      <c r="J58" s="31">
        <f>Data!AM53</f>
        <v>286</v>
      </c>
      <c r="K58" s="8">
        <f>Data!AN53</f>
        <v>9.3963039014373706</v>
      </c>
      <c r="L58" s="31">
        <f t="shared" si="0"/>
        <v>6</v>
      </c>
      <c r="M58" s="31">
        <f t="shared" si="1"/>
        <v>4499</v>
      </c>
      <c r="N58" s="8">
        <f t="shared" si="2"/>
        <v>24.63518138261465</v>
      </c>
      <c r="O58" s="31">
        <f>Data!AO53</f>
        <v>1</v>
      </c>
      <c r="P58" s="31">
        <f>Data!AP53</f>
        <v>940</v>
      </c>
      <c r="Q58" s="8">
        <f>Data!AQ53</f>
        <v>30.882956878850099</v>
      </c>
      <c r="R58" s="44" t="str">
        <f>Data!AV53</f>
        <v>Eastern</v>
      </c>
    </row>
    <row r="59" spans="1:18" x14ac:dyDescent="0.25">
      <c r="A59" s="2" t="str">
        <f>Data!A54</f>
        <v>Goochland</v>
      </c>
      <c r="B59" s="4">
        <f>Data!AE54</f>
        <v>4</v>
      </c>
      <c r="C59" s="4">
        <f>Data!AF54</f>
        <v>1</v>
      </c>
      <c r="D59" s="4">
        <f>Data!AG54</f>
        <v>582</v>
      </c>
      <c r="E59" s="8">
        <f>Data!AH54</f>
        <v>19.1211498973306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1</v>
      </c>
      <c r="M59" s="31">
        <f t="shared" si="1"/>
        <v>582</v>
      </c>
      <c r="N59" s="8">
        <f t="shared" si="2"/>
        <v>19.121149897330596</v>
      </c>
      <c r="O59" s="31">
        <f>Data!AO54</f>
        <v>3</v>
      </c>
      <c r="P59" s="31">
        <f>Data!AP54</f>
        <v>3350</v>
      </c>
      <c r="Q59" s="8">
        <f>Data!AQ54</f>
        <v>36.6872005475702</v>
      </c>
      <c r="R59" s="44" t="str">
        <f>Data!AV54</f>
        <v>Central</v>
      </c>
    </row>
    <row r="60" spans="1:18" x14ac:dyDescent="0.25">
      <c r="A60" s="2" t="str">
        <f>Data!A55</f>
        <v>Grayson</v>
      </c>
      <c r="B60" s="4">
        <f>Data!AE55</f>
        <v>16</v>
      </c>
      <c r="C60" s="4">
        <f>Data!AF55</f>
        <v>5</v>
      </c>
      <c r="D60" s="4">
        <f>Data!AG55</f>
        <v>2300</v>
      </c>
      <c r="E60" s="8">
        <f>Data!AH55</f>
        <v>15.112936344969199</v>
      </c>
      <c r="F60" s="31">
        <f>Data!AI55</f>
        <v>8</v>
      </c>
      <c r="G60" s="31">
        <f>Data!AJ55</f>
        <v>6132</v>
      </c>
      <c r="H60" s="8">
        <f>Data!AK55</f>
        <v>25.1827515400411</v>
      </c>
      <c r="I60" s="31">
        <f>Data!AL55</f>
        <v>2</v>
      </c>
      <c r="J60" s="31">
        <f>Data!AM55</f>
        <v>329</v>
      </c>
      <c r="K60" s="8">
        <f>Data!AN55</f>
        <v>5.4045174537987704</v>
      </c>
      <c r="L60" s="31">
        <f t="shared" si="0"/>
        <v>15</v>
      </c>
      <c r="M60" s="31">
        <f t="shared" si="1"/>
        <v>8761</v>
      </c>
      <c r="N60" s="8">
        <f t="shared" si="2"/>
        <v>19.189048596851475</v>
      </c>
      <c r="O60" s="31">
        <f>Data!AO55</f>
        <v>1</v>
      </c>
      <c r="P60" s="31">
        <f>Data!AP55</f>
        <v>537</v>
      </c>
      <c r="Q60" s="8">
        <f>Data!AQ55</f>
        <v>17.642710472279301</v>
      </c>
      <c r="R60" s="44" t="str">
        <f>Data!AV55</f>
        <v>Western</v>
      </c>
    </row>
    <row r="61" spans="1:18" x14ac:dyDescent="0.25">
      <c r="A61" s="2" t="str">
        <f>Data!A56</f>
        <v>Greene</v>
      </c>
      <c r="B61" s="4">
        <f>Data!AE56</f>
        <v>12</v>
      </c>
      <c r="C61" s="4">
        <f>Data!AF56</f>
        <v>1</v>
      </c>
      <c r="D61" s="4">
        <f>Data!AG56</f>
        <v>671</v>
      </c>
      <c r="E61" s="8">
        <f>Data!AH56</f>
        <v>22.045174537987702</v>
      </c>
      <c r="F61" s="31">
        <f>Data!AI56</f>
        <v>1</v>
      </c>
      <c r="G61" s="31">
        <f>Data!AJ56</f>
        <v>1357</v>
      </c>
      <c r="H61" s="8">
        <f>Data!AK56</f>
        <v>44.583162217659101</v>
      </c>
      <c r="I61" s="31">
        <f>Data!AL56</f>
        <v>6</v>
      </c>
      <c r="J61" s="31">
        <f>Data!AM56</f>
        <v>1682</v>
      </c>
      <c r="K61" s="8">
        <f>Data!AN56</f>
        <v>9.21013004791239</v>
      </c>
      <c r="L61" s="31">
        <f t="shared" si="0"/>
        <v>8</v>
      </c>
      <c r="M61" s="31">
        <f t="shared" si="1"/>
        <v>3710</v>
      </c>
      <c r="N61" s="8">
        <f t="shared" si="2"/>
        <v>15.236139630390143</v>
      </c>
      <c r="O61" s="31">
        <f>Data!AO56</f>
        <v>4</v>
      </c>
      <c r="P61" s="31">
        <f>Data!AP56</f>
        <v>5152</v>
      </c>
      <c r="Q61" s="8">
        <f>Data!AQ56</f>
        <v>42.316221765913802</v>
      </c>
      <c r="R61" s="44" t="str">
        <f>Data!AV56</f>
        <v>Northern</v>
      </c>
    </row>
    <row r="62" spans="1:18" x14ac:dyDescent="0.25">
      <c r="A62" s="2" t="str">
        <f>Data!A57</f>
        <v>Greensville</v>
      </c>
      <c r="B62" s="4">
        <f>Data!AE57</f>
        <v>7</v>
      </c>
      <c r="C62" s="4">
        <f>Data!AF57</f>
        <v>2</v>
      </c>
      <c r="D62" s="4">
        <f>Data!AG57</f>
        <v>1232</v>
      </c>
      <c r="E62" s="8">
        <f>Data!AH57</f>
        <v>20.238193018480501</v>
      </c>
      <c r="F62" s="31">
        <f>Data!AI57</f>
        <v>3</v>
      </c>
      <c r="G62" s="31">
        <f>Data!AJ57</f>
        <v>3366</v>
      </c>
      <c r="H62" s="8">
        <f>Data!AK57</f>
        <v>36.862422997946602</v>
      </c>
      <c r="I62" s="31">
        <f>Data!AL57</f>
        <v>1</v>
      </c>
      <c r="J62" s="31">
        <f>Data!AM57</f>
        <v>189</v>
      </c>
      <c r="K62" s="8">
        <f>Data!AN57</f>
        <v>6.2094455852156099</v>
      </c>
      <c r="L62" s="31">
        <f t="shared" si="0"/>
        <v>6</v>
      </c>
      <c r="M62" s="31">
        <f t="shared" si="1"/>
        <v>4787</v>
      </c>
      <c r="N62" s="8">
        <f t="shared" si="2"/>
        <v>26.212183436002739</v>
      </c>
      <c r="O62" s="31">
        <f>Data!AO57</f>
        <v>1</v>
      </c>
      <c r="P62" s="31">
        <f>Data!AP57</f>
        <v>2015</v>
      </c>
      <c r="Q62" s="8">
        <f>Data!AQ57</f>
        <v>66.201232032854193</v>
      </c>
      <c r="R62" s="44" t="str">
        <f>Data!AV57</f>
        <v>Eastern</v>
      </c>
    </row>
    <row r="63" spans="1:18" x14ac:dyDescent="0.25">
      <c r="A63" s="2" t="str">
        <f>Data!A58</f>
        <v>Halifax</v>
      </c>
      <c r="B63" s="4">
        <f>Data!AE58</f>
        <v>11</v>
      </c>
      <c r="C63" s="4">
        <f>Data!AF58</f>
        <v>3</v>
      </c>
      <c r="D63" s="4">
        <f>Data!AG58</f>
        <v>4341</v>
      </c>
      <c r="E63" s="8">
        <f>Data!AH58</f>
        <v>47.540041067761798</v>
      </c>
      <c r="F63" s="31">
        <f>Data!AI58</f>
        <v>7</v>
      </c>
      <c r="G63" s="31">
        <f>Data!AJ58</f>
        <v>14278</v>
      </c>
      <c r="H63" s="8">
        <f>Data!AK58</f>
        <v>67.013200352009406</v>
      </c>
      <c r="I63" s="31">
        <f>Data!AL58</f>
        <v>1</v>
      </c>
      <c r="J63" s="31">
        <f>Data!AM58</f>
        <v>7</v>
      </c>
      <c r="K63" s="8">
        <f>Data!AN58</f>
        <v>0.229979466119097</v>
      </c>
      <c r="L63" s="31">
        <f t="shared" si="0"/>
        <v>11</v>
      </c>
      <c r="M63" s="31">
        <f t="shared" si="1"/>
        <v>18626</v>
      </c>
      <c r="N63" s="8">
        <f t="shared" si="2"/>
        <v>55.631136830315477</v>
      </c>
      <c r="O63" s="31">
        <f>Data!AO58</f>
        <v>0</v>
      </c>
      <c r="P63" s="31">
        <f>Data!AP58</f>
        <v>0</v>
      </c>
      <c r="Q63" s="8">
        <f>Data!AQ58</f>
        <v>0</v>
      </c>
      <c r="R63" s="44" t="str">
        <f>Data!AV58</f>
        <v>Piedmont</v>
      </c>
    </row>
    <row r="64" spans="1:18" x14ac:dyDescent="0.25">
      <c r="A64" s="2" t="str">
        <f>Data!A59</f>
        <v>Hampton</v>
      </c>
      <c r="B64" s="4">
        <f>Data!AE59</f>
        <v>31</v>
      </c>
      <c r="C64" s="4">
        <f>Data!AF59</f>
        <v>14</v>
      </c>
      <c r="D64" s="4">
        <f>Data!AG59</f>
        <v>12982</v>
      </c>
      <c r="E64" s="8">
        <f>Data!AH59</f>
        <v>30.4652390730419</v>
      </c>
      <c r="F64" s="31">
        <f>Data!AI59</f>
        <v>8</v>
      </c>
      <c r="G64" s="31">
        <f>Data!AJ59</f>
        <v>7714</v>
      </c>
      <c r="H64" s="8">
        <f>Data!AK59</f>
        <v>31.679671457905499</v>
      </c>
      <c r="I64" s="31">
        <f>Data!AL59</f>
        <v>4</v>
      </c>
      <c r="J64" s="31">
        <f>Data!AM59</f>
        <v>840</v>
      </c>
      <c r="K64" s="8">
        <f>Data!AN59</f>
        <v>6.8993839835728998</v>
      </c>
      <c r="L64" s="31">
        <f t="shared" si="0"/>
        <v>26</v>
      </c>
      <c r="M64" s="31">
        <f t="shared" si="1"/>
        <v>21536</v>
      </c>
      <c r="N64" s="8">
        <f t="shared" si="2"/>
        <v>27.213394408466275</v>
      </c>
      <c r="O64" s="31">
        <f>Data!AO59</f>
        <v>5</v>
      </c>
      <c r="P64" s="31">
        <f>Data!AP59</f>
        <v>7685</v>
      </c>
      <c r="Q64" s="8">
        <f>Data!AQ59</f>
        <v>50.496919917864503</v>
      </c>
      <c r="R64" s="44" t="str">
        <f>Data!AV59</f>
        <v>Eastern</v>
      </c>
    </row>
    <row r="65" spans="1:18" x14ac:dyDescent="0.25">
      <c r="A65" s="2" t="str">
        <f>Data!A60</f>
        <v>Hanover</v>
      </c>
      <c r="B65" s="4">
        <f>Data!AE60</f>
        <v>30</v>
      </c>
      <c r="C65" s="4">
        <f>Data!AF60</f>
        <v>8</v>
      </c>
      <c r="D65" s="4">
        <f>Data!AG60</f>
        <v>3832</v>
      </c>
      <c r="E65" s="8">
        <f>Data!AH60</f>
        <v>15.7371663244353</v>
      </c>
      <c r="F65" s="31">
        <f>Data!AI60</f>
        <v>3</v>
      </c>
      <c r="G65" s="31">
        <f>Data!AJ60</f>
        <v>4336</v>
      </c>
      <c r="H65" s="8">
        <f>Data!AK60</f>
        <v>47.485284052019203</v>
      </c>
      <c r="I65" s="31">
        <f>Data!AL60</f>
        <v>4</v>
      </c>
      <c r="J65" s="31">
        <f>Data!AM60</f>
        <v>2048</v>
      </c>
      <c r="K65" s="8">
        <f>Data!AN60</f>
        <v>16.821355236139599</v>
      </c>
      <c r="L65" s="31">
        <f t="shared" si="0"/>
        <v>15</v>
      </c>
      <c r="M65" s="31">
        <f t="shared" si="1"/>
        <v>10216</v>
      </c>
      <c r="N65" s="8">
        <f t="shared" si="2"/>
        <v>22.375906913073241</v>
      </c>
      <c r="O65" s="31">
        <f>Data!AO60</f>
        <v>8</v>
      </c>
      <c r="P65" s="31">
        <f>Data!AP60</f>
        <v>6662</v>
      </c>
      <c r="Q65" s="8">
        <f>Data!AQ60</f>
        <v>27.359342915811101</v>
      </c>
      <c r="R65" s="44" t="str">
        <f>Data!AV60</f>
        <v>Central</v>
      </c>
    </row>
    <row r="66" spans="1:18" x14ac:dyDescent="0.25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5">
      <c r="A67" s="2" t="str">
        <f>Data!A62</f>
        <v>Henrico</v>
      </c>
      <c r="B67" s="4">
        <f>Data!AE62</f>
        <v>44</v>
      </c>
      <c r="C67" s="4">
        <f>Data!AF62</f>
        <v>11</v>
      </c>
      <c r="D67" s="4">
        <f>Data!AG62</f>
        <v>6564</v>
      </c>
      <c r="E67" s="8">
        <f>Data!AH62</f>
        <v>19.605002800074701</v>
      </c>
      <c r="F67" s="31">
        <f>Data!AI62</f>
        <v>13</v>
      </c>
      <c r="G67" s="31">
        <f>Data!AJ62</f>
        <v>16003</v>
      </c>
      <c r="H67" s="8">
        <f>Data!AK62</f>
        <v>40.4435318275154</v>
      </c>
      <c r="I67" s="31">
        <f>Data!AL62</f>
        <v>6</v>
      </c>
      <c r="J67" s="31">
        <f>Data!AM62</f>
        <v>3191</v>
      </c>
      <c r="K67" s="8">
        <f>Data!AN62</f>
        <v>17.4729637234771</v>
      </c>
      <c r="L67" s="31">
        <f t="shared" si="0"/>
        <v>30</v>
      </c>
      <c r="M67" s="31">
        <f t="shared" si="1"/>
        <v>25758</v>
      </c>
      <c r="N67" s="8">
        <f t="shared" si="2"/>
        <v>28.208624229979467</v>
      </c>
      <c r="O67" s="31">
        <f>Data!AO62</f>
        <v>13</v>
      </c>
      <c r="P67" s="31">
        <f>Data!AP62</f>
        <v>14713</v>
      </c>
      <c r="Q67" s="8">
        <f>Data!AQ62</f>
        <v>37.183383351761201</v>
      </c>
      <c r="R67" s="44" t="str">
        <f>Data!AV62</f>
        <v>Central</v>
      </c>
    </row>
    <row r="68" spans="1:18" x14ac:dyDescent="0.25">
      <c r="A68" s="2" t="str">
        <f>Data!A63</f>
        <v>Henry</v>
      </c>
      <c r="B68" s="4">
        <f>Data!AE63</f>
        <v>32</v>
      </c>
      <c r="C68" s="4">
        <f>Data!AF63</f>
        <v>9</v>
      </c>
      <c r="D68" s="4">
        <f>Data!AG63</f>
        <v>2194</v>
      </c>
      <c r="E68" s="8">
        <f>Data!AH63</f>
        <v>8.0091261692904396</v>
      </c>
      <c r="F68" s="31">
        <f>Data!AI63</f>
        <v>13</v>
      </c>
      <c r="G68" s="31">
        <f>Data!AJ63</f>
        <v>12749</v>
      </c>
      <c r="H68" s="8">
        <f>Data!AK63</f>
        <v>32.2198704785974</v>
      </c>
      <c r="I68" s="31">
        <f>Data!AL63</f>
        <v>6</v>
      </c>
      <c r="J68" s="31">
        <f>Data!AM63</f>
        <v>2253</v>
      </c>
      <c r="K68" s="8">
        <f>Data!AN63</f>
        <v>12.336755646817201</v>
      </c>
      <c r="L68" s="31">
        <f t="shared" si="0"/>
        <v>28</v>
      </c>
      <c r="M68" s="31">
        <f t="shared" si="1"/>
        <v>17196</v>
      </c>
      <c r="N68" s="8">
        <f t="shared" si="2"/>
        <v>20.177178058081548</v>
      </c>
      <c r="O68" s="31">
        <f>Data!AO63</f>
        <v>4</v>
      </c>
      <c r="P68" s="31">
        <f>Data!AP63</f>
        <v>5207</v>
      </c>
      <c r="Q68" s="8">
        <f>Data!AQ63</f>
        <v>42.7679671457906</v>
      </c>
      <c r="R68" s="44" t="str">
        <f>Data!AV63</f>
        <v>Piedmont</v>
      </c>
    </row>
    <row r="69" spans="1:18" x14ac:dyDescent="0.25">
      <c r="A69" s="2" t="str">
        <f>Data!A64</f>
        <v>Highland</v>
      </c>
      <c r="B69" s="4">
        <f>Data!AE64</f>
        <v>1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1</v>
      </c>
      <c r="J69" s="31">
        <f>Data!AM64</f>
        <v>189</v>
      </c>
      <c r="K69" s="8">
        <f>Data!AN64</f>
        <v>6.2094455852156099</v>
      </c>
      <c r="L69" s="31">
        <f t="shared" si="0"/>
        <v>1</v>
      </c>
      <c r="M69" s="31">
        <f t="shared" si="1"/>
        <v>189</v>
      </c>
      <c r="N69" s="8">
        <f t="shared" si="2"/>
        <v>6.2094455852156054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5">
      <c r="A70" s="2" t="str">
        <f>Data!A65</f>
        <v>Hopewell</v>
      </c>
      <c r="B70" s="4">
        <f>Data!AE65</f>
        <v>12</v>
      </c>
      <c r="C70" s="4">
        <f>Data!AF65</f>
        <v>0</v>
      </c>
      <c r="D70" s="4">
        <f>Data!AG65</f>
        <v>0</v>
      </c>
      <c r="E70" s="8">
        <f>Data!AH65</f>
        <v>0</v>
      </c>
      <c r="F70" s="31">
        <f>Data!AI65</f>
        <v>7</v>
      </c>
      <c r="G70" s="31">
        <f>Data!AJ65</f>
        <v>6204</v>
      </c>
      <c r="H70" s="8">
        <f>Data!AK65</f>
        <v>29.118216485773001</v>
      </c>
      <c r="I70" s="31">
        <f>Data!AL65</f>
        <v>5</v>
      </c>
      <c r="J70" s="31">
        <f>Data!AM65</f>
        <v>2084</v>
      </c>
      <c r="K70" s="8">
        <f>Data!AN65</f>
        <v>13.6936344969199</v>
      </c>
      <c r="L70" s="31">
        <f t="shared" si="0"/>
        <v>12</v>
      </c>
      <c r="M70" s="31">
        <f t="shared" si="1"/>
        <v>8288</v>
      </c>
      <c r="N70" s="8">
        <f t="shared" si="2"/>
        <v>22.691307323750856</v>
      </c>
      <c r="O70" s="31">
        <f>Data!AO65</f>
        <v>0</v>
      </c>
      <c r="P70" s="31">
        <f>Data!AP65</f>
        <v>0</v>
      </c>
      <c r="Q70" s="8">
        <f>Data!AQ65</f>
        <v>0</v>
      </c>
      <c r="R70" s="44" t="str">
        <f>Data!AV65</f>
        <v>Central</v>
      </c>
    </row>
    <row r="71" spans="1:18" x14ac:dyDescent="0.25">
      <c r="A71" s="2" t="str">
        <f>Data!A66</f>
        <v>Isle Of Wight</v>
      </c>
      <c r="B71" s="4">
        <f>Data!AE66</f>
        <v>1</v>
      </c>
      <c r="C71" s="4">
        <f>Data!AF66</f>
        <v>0</v>
      </c>
      <c r="D71" s="4">
        <f>Data!AG66</f>
        <v>0</v>
      </c>
      <c r="E71" s="8">
        <f>Data!AH66</f>
        <v>0</v>
      </c>
      <c r="F71" s="31">
        <f>Data!AI66</f>
        <v>0</v>
      </c>
      <c r="G71" s="31">
        <f>Data!AJ66</f>
        <v>0</v>
      </c>
      <c r="H71" s="8">
        <f>Data!AK66</f>
        <v>0</v>
      </c>
      <c r="I71" s="31">
        <f>Data!AL66</f>
        <v>0</v>
      </c>
      <c r="J71" s="31">
        <f>Data!AM66</f>
        <v>0</v>
      </c>
      <c r="K71" s="8">
        <f>Data!AN66</f>
        <v>0</v>
      </c>
      <c r="L71" s="31">
        <f t="shared" si="0"/>
        <v>0</v>
      </c>
      <c r="M71" s="31">
        <f t="shared" si="1"/>
        <v>0</v>
      </c>
      <c r="N71" s="8">
        <f t="shared" si="2"/>
        <v>0</v>
      </c>
      <c r="O71" s="31">
        <f>Data!AO66</f>
        <v>1</v>
      </c>
      <c r="P71" s="31">
        <f>Data!AP66</f>
        <v>1862</v>
      </c>
      <c r="Q71" s="8">
        <f>Data!AQ66</f>
        <v>61.174537987679699</v>
      </c>
      <c r="R71" s="44" t="str">
        <f>Data!AV66</f>
        <v>Eastern</v>
      </c>
    </row>
    <row r="72" spans="1:18" x14ac:dyDescent="0.25">
      <c r="A72" s="2" t="str">
        <f>Data!A67</f>
        <v>James City</v>
      </c>
      <c r="B72" s="4">
        <f>Data!AE67</f>
        <v>11</v>
      </c>
      <c r="C72" s="4">
        <f>Data!AF67</f>
        <v>5</v>
      </c>
      <c r="D72" s="4">
        <f>Data!AG67</f>
        <v>991</v>
      </c>
      <c r="E72" s="8">
        <f>Data!AH67</f>
        <v>6.5117043121149898</v>
      </c>
      <c r="F72" s="31">
        <f>Data!AI67</f>
        <v>5</v>
      </c>
      <c r="G72" s="31">
        <f>Data!AJ67</f>
        <v>3875</v>
      </c>
      <c r="H72" s="8">
        <f>Data!AK67</f>
        <v>25.462012320328501</v>
      </c>
      <c r="I72" s="31">
        <f>Data!AL67</f>
        <v>0</v>
      </c>
      <c r="J72" s="31">
        <f>Data!AM67</f>
        <v>0</v>
      </c>
      <c r="K72" s="8">
        <f>Data!AN67</f>
        <v>0</v>
      </c>
      <c r="L72" s="31">
        <f t="shared" ref="L72:L135" si="3">I72+F72+C72</f>
        <v>10</v>
      </c>
      <c r="M72" s="31">
        <f t="shared" ref="M72:M135" si="4">J72+G72+D72</f>
        <v>4866</v>
      </c>
      <c r="N72" s="8">
        <f t="shared" ref="N72:N135" si="5">IF(L72=0,0,(M72/L72)/30.4375)</f>
        <v>15.986858316221767</v>
      </c>
      <c r="O72" s="31">
        <f>Data!AO67</f>
        <v>1</v>
      </c>
      <c r="P72" s="31">
        <f>Data!AP67</f>
        <v>1954</v>
      </c>
      <c r="Q72" s="8">
        <f>Data!AQ67</f>
        <v>64.197125256673502</v>
      </c>
      <c r="R72" s="44" t="str">
        <f>Data!AV67</f>
        <v>Eastern</v>
      </c>
    </row>
    <row r="73" spans="1:18" x14ac:dyDescent="0.25">
      <c r="A73" s="2" t="str">
        <f>Data!A68</f>
        <v>King And Queen</v>
      </c>
      <c r="B73" s="4">
        <f>Data!AE68</f>
        <v>0</v>
      </c>
      <c r="C73" s="4">
        <f>Data!AF68</f>
        <v>0</v>
      </c>
      <c r="D73" s="4">
        <f>Data!AG68</f>
        <v>0</v>
      </c>
      <c r="E73" s="8">
        <f>Data!AH68</f>
        <v>0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0</v>
      </c>
      <c r="M73" s="31">
        <f t="shared" si="4"/>
        <v>0</v>
      </c>
      <c r="N73" s="8">
        <f t="shared" si="5"/>
        <v>0</v>
      </c>
      <c r="O73" s="31">
        <f>Data!AO68</f>
        <v>0</v>
      </c>
      <c r="P73" s="31">
        <f>Data!AP68</f>
        <v>0</v>
      </c>
      <c r="Q73" s="8">
        <f>Data!AQ68</f>
        <v>0</v>
      </c>
      <c r="R73" s="44" t="str">
        <f>Data!AV68</f>
        <v>Central</v>
      </c>
    </row>
    <row r="74" spans="1:18" x14ac:dyDescent="0.25">
      <c r="A74" s="2" t="str">
        <f>Data!A69</f>
        <v>King George</v>
      </c>
      <c r="B74" s="4">
        <f>Data!AE69</f>
        <v>0</v>
      </c>
      <c r="C74" s="4">
        <f>Data!AF69</f>
        <v>0</v>
      </c>
      <c r="D74" s="4">
        <f>Data!AG69</f>
        <v>0</v>
      </c>
      <c r="E74" s="8">
        <f>Data!AH69</f>
        <v>0</v>
      </c>
      <c r="F74" s="31">
        <f>Data!AI69</f>
        <v>0</v>
      </c>
      <c r="G74" s="31">
        <f>Data!AJ69</f>
        <v>0</v>
      </c>
      <c r="H74" s="8">
        <f>Data!AK69</f>
        <v>0</v>
      </c>
      <c r="I74" s="31">
        <f>Data!AL69</f>
        <v>0</v>
      </c>
      <c r="J74" s="31">
        <f>Data!AM69</f>
        <v>0</v>
      </c>
      <c r="K74" s="8">
        <f>Data!AN69</f>
        <v>0</v>
      </c>
      <c r="L74" s="31">
        <f t="shared" si="3"/>
        <v>0</v>
      </c>
      <c r="M74" s="31">
        <f t="shared" si="4"/>
        <v>0</v>
      </c>
      <c r="N74" s="8">
        <f t="shared" si="5"/>
        <v>0</v>
      </c>
      <c r="O74" s="31">
        <f>Data!AO69</f>
        <v>0</v>
      </c>
      <c r="P74" s="31">
        <f>Data!AP69</f>
        <v>0</v>
      </c>
      <c r="Q74" s="8">
        <f>Data!AQ69</f>
        <v>0</v>
      </c>
      <c r="R74" s="44" t="str">
        <f>Data!AV69</f>
        <v>Northern</v>
      </c>
    </row>
    <row r="75" spans="1:18" x14ac:dyDescent="0.25">
      <c r="A75" s="2" t="str">
        <f>Data!A70</f>
        <v>King William</v>
      </c>
      <c r="B75" s="4">
        <f>Data!AE70</f>
        <v>1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1</v>
      </c>
      <c r="J75" s="31">
        <f>Data!AM70</f>
        <v>852</v>
      </c>
      <c r="K75" s="8">
        <f>Data!AN70</f>
        <v>27.991786447638599</v>
      </c>
      <c r="L75" s="31">
        <f t="shared" si="3"/>
        <v>1</v>
      </c>
      <c r="M75" s="31">
        <f t="shared" si="4"/>
        <v>852</v>
      </c>
      <c r="N75" s="8">
        <f t="shared" si="5"/>
        <v>27.991786447638603</v>
      </c>
      <c r="O75" s="31">
        <f>Data!AO70</f>
        <v>0</v>
      </c>
      <c r="P75" s="31">
        <f>Data!AP70</f>
        <v>0</v>
      </c>
      <c r="Q75" s="8">
        <f>Data!AQ70</f>
        <v>0</v>
      </c>
      <c r="R75" s="44" t="str">
        <f>Data!AV70</f>
        <v>Central</v>
      </c>
    </row>
    <row r="76" spans="1:18" x14ac:dyDescent="0.25">
      <c r="A76" s="2" t="str">
        <f>Data!A71</f>
        <v>Lancaster</v>
      </c>
      <c r="B76" s="4">
        <f>Data!AE71</f>
        <v>0</v>
      </c>
      <c r="C76" s="4">
        <f>Data!AF71</f>
        <v>0</v>
      </c>
      <c r="D76" s="4">
        <f>Data!AG71</f>
        <v>0</v>
      </c>
      <c r="E76" s="8">
        <f>Data!AH71</f>
        <v>0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0</v>
      </c>
      <c r="J76" s="31">
        <f>Data!AM71</f>
        <v>0</v>
      </c>
      <c r="K76" s="8">
        <f>Data!AN71</f>
        <v>0</v>
      </c>
      <c r="L76" s="31">
        <f t="shared" si="3"/>
        <v>0</v>
      </c>
      <c r="M76" s="31">
        <f t="shared" si="4"/>
        <v>0</v>
      </c>
      <c r="N76" s="8">
        <f t="shared" si="5"/>
        <v>0</v>
      </c>
      <c r="O76" s="31">
        <f>Data!AO71</f>
        <v>0</v>
      </c>
      <c r="P76" s="31">
        <f>Data!AP71</f>
        <v>0</v>
      </c>
      <c r="Q76" s="8">
        <f>Data!AQ71</f>
        <v>0</v>
      </c>
      <c r="R76" s="44" t="str">
        <f>Data!AV71</f>
        <v>Central</v>
      </c>
    </row>
    <row r="77" spans="1:18" x14ac:dyDescent="0.25">
      <c r="A77" s="2" t="str">
        <f>Data!A72</f>
        <v>Lee</v>
      </c>
      <c r="B77" s="4">
        <f>Data!AE72</f>
        <v>29</v>
      </c>
      <c r="C77" s="4">
        <f>Data!AF72</f>
        <v>15</v>
      </c>
      <c r="D77" s="4">
        <f>Data!AG72</f>
        <v>4993</v>
      </c>
      <c r="E77" s="8">
        <f>Data!AH72</f>
        <v>10.9360711841205</v>
      </c>
      <c r="F77" s="31">
        <f>Data!AI72</f>
        <v>4</v>
      </c>
      <c r="G77" s="31">
        <f>Data!AJ72</f>
        <v>2529</v>
      </c>
      <c r="H77" s="8">
        <f>Data!AK72</f>
        <v>20.772073921971302</v>
      </c>
      <c r="I77" s="31">
        <f>Data!AL72</f>
        <v>6</v>
      </c>
      <c r="J77" s="31">
        <f>Data!AM72</f>
        <v>2815</v>
      </c>
      <c r="K77" s="8">
        <f>Data!AN72</f>
        <v>15.4140999315537</v>
      </c>
      <c r="L77" s="31">
        <f t="shared" si="3"/>
        <v>25</v>
      </c>
      <c r="M77" s="31">
        <f t="shared" si="4"/>
        <v>10337</v>
      </c>
      <c r="N77" s="8">
        <f t="shared" si="5"/>
        <v>13.584558521560576</v>
      </c>
      <c r="O77" s="31">
        <f>Data!AO72</f>
        <v>3</v>
      </c>
      <c r="P77" s="31">
        <f>Data!AP72</f>
        <v>7369</v>
      </c>
      <c r="Q77" s="8">
        <f>Data!AQ72</f>
        <v>80.700889801505795</v>
      </c>
      <c r="R77" s="44" t="str">
        <f>Data!AV72</f>
        <v>Western</v>
      </c>
    </row>
    <row r="78" spans="1:18" x14ac:dyDescent="0.25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5">
      <c r="A79" s="2" t="str">
        <f>Data!A74</f>
        <v>Loudoun</v>
      </c>
      <c r="B79" s="4">
        <f>Data!AE74</f>
        <v>19</v>
      </c>
      <c r="C79" s="4">
        <f>Data!AF74</f>
        <v>5</v>
      </c>
      <c r="D79" s="4">
        <f>Data!AG74</f>
        <v>618</v>
      </c>
      <c r="E79" s="8">
        <f>Data!AH74</f>
        <v>4.06078028747433</v>
      </c>
      <c r="F79" s="31">
        <f>Data!AI74</f>
        <v>3</v>
      </c>
      <c r="G79" s="31">
        <f>Data!AJ74</f>
        <v>1428</v>
      </c>
      <c r="H79" s="8">
        <f>Data!AK74</f>
        <v>15.638603696098601</v>
      </c>
      <c r="I79" s="31">
        <f>Data!AL74</f>
        <v>2</v>
      </c>
      <c r="J79" s="31">
        <f>Data!AM74</f>
        <v>3995</v>
      </c>
      <c r="K79" s="8">
        <f>Data!AN74</f>
        <v>65.626283367556496</v>
      </c>
      <c r="L79" s="31">
        <f t="shared" si="3"/>
        <v>10</v>
      </c>
      <c r="M79" s="31">
        <f t="shared" si="4"/>
        <v>6041</v>
      </c>
      <c r="N79" s="8">
        <f t="shared" si="5"/>
        <v>19.84722792607803</v>
      </c>
      <c r="O79" s="31">
        <f>Data!AO74</f>
        <v>9</v>
      </c>
      <c r="P79" s="31">
        <f>Data!AP74</f>
        <v>13524</v>
      </c>
      <c r="Q79" s="8">
        <f>Data!AQ74</f>
        <v>49.368925393566101</v>
      </c>
      <c r="R79" s="44" t="str">
        <f>Data!AV74</f>
        <v>Northern</v>
      </c>
    </row>
    <row r="80" spans="1:18" x14ac:dyDescent="0.25">
      <c r="A80" s="2" t="str">
        <f>Data!A75</f>
        <v>Louisa</v>
      </c>
      <c r="B80" s="4">
        <f>Data!AE75</f>
        <v>11</v>
      </c>
      <c r="C80" s="4">
        <f>Data!AF75</f>
        <v>4</v>
      </c>
      <c r="D80" s="4">
        <f>Data!AG75</f>
        <v>1098</v>
      </c>
      <c r="E80" s="8">
        <f>Data!AH75</f>
        <v>9.0184804928131399</v>
      </c>
      <c r="F80" s="31">
        <f>Data!AI75</f>
        <v>0</v>
      </c>
      <c r="G80" s="31">
        <f>Data!AJ75</f>
        <v>0</v>
      </c>
      <c r="H80" s="8">
        <f>Data!AK75</f>
        <v>0</v>
      </c>
      <c r="I80" s="31">
        <f>Data!AL75</f>
        <v>4</v>
      </c>
      <c r="J80" s="31">
        <f>Data!AM75</f>
        <v>2026</v>
      </c>
      <c r="K80" s="8">
        <f>Data!AN75</f>
        <v>16.640657084188899</v>
      </c>
      <c r="L80" s="31">
        <f t="shared" si="3"/>
        <v>8</v>
      </c>
      <c r="M80" s="31">
        <f t="shared" si="4"/>
        <v>3124</v>
      </c>
      <c r="N80" s="8">
        <f t="shared" si="5"/>
        <v>12.829568788501026</v>
      </c>
      <c r="O80" s="31">
        <f>Data!AO75</f>
        <v>3</v>
      </c>
      <c r="P80" s="31">
        <f>Data!AP75</f>
        <v>4076</v>
      </c>
      <c r="Q80" s="8">
        <f>Data!AQ75</f>
        <v>44.637919233401803</v>
      </c>
      <c r="R80" s="44" t="str">
        <f>Data!AV75</f>
        <v>Northern</v>
      </c>
    </row>
    <row r="81" spans="1:18" x14ac:dyDescent="0.25">
      <c r="A81" s="2" t="str">
        <f>Data!A76</f>
        <v>Lunenburg</v>
      </c>
      <c r="B81" s="4">
        <f>Data!AE76</f>
        <v>2</v>
      </c>
      <c r="C81" s="4">
        <f>Data!AF76</f>
        <v>1</v>
      </c>
      <c r="D81" s="4">
        <f>Data!AG76</f>
        <v>331</v>
      </c>
      <c r="E81" s="8">
        <f>Data!AH76</f>
        <v>10.8747433264887</v>
      </c>
      <c r="F81" s="31">
        <f>Data!AI76</f>
        <v>1</v>
      </c>
      <c r="G81" s="31">
        <f>Data!AJ76</f>
        <v>1813</v>
      </c>
      <c r="H81" s="8">
        <f>Data!AK76</f>
        <v>59.564681724845997</v>
      </c>
      <c r="I81" s="31">
        <f>Data!AL76</f>
        <v>0</v>
      </c>
      <c r="J81" s="31">
        <f>Data!AM76</f>
        <v>0</v>
      </c>
      <c r="K81" s="8">
        <f>Data!AN76</f>
        <v>0</v>
      </c>
      <c r="L81" s="31">
        <f t="shared" si="3"/>
        <v>2</v>
      </c>
      <c r="M81" s="31">
        <f t="shared" si="4"/>
        <v>2144</v>
      </c>
      <c r="N81" s="8">
        <f t="shared" si="5"/>
        <v>35.219712525667354</v>
      </c>
      <c r="O81" s="31">
        <f>Data!AO76</f>
        <v>0</v>
      </c>
      <c r="P81" s="31">
        <f>Data!AP76</f>
        <v>0</v>
      </c>
      <c r="Q81" s="8">
        <f>Data!AQ76</f>
        <v>0</v>
      </c>
      <c r="R81" s="44" t="str">
        <f>Data!AV76</f>
        <v>Central</v>
      </c>
    </row>
    <row r="82" spans="1:18" x14ac:dyDescent="0.25">
      <c r="A82" s="2" t="str">
        <f>Data!A77</f>
        <v>Lynchburg</v>
      </c>
      <c r="B82" s="4">
        <f>Data!AE77</f>
        <v>85</v>
      </c>
      <c r="C82" s="4">
        <f>Data!AF77</f>
        <v>26</v>
      </c>
      <c r="D82" s="4">
        <f>Data!AG77</f>
        <v>11045</v>
      </c>
      <c r="E82" s="8">
        <f>Data!AH77</f>
        <v>13.9567208971726</v>
      </c>
      <c r="F82" s="31">
        <f>Data!AI77</f>
        <v>38</v>
      </c>
      <c r="G82" s="31">
        <f>Data!AJ77</f>
        <v>35829</v>
      </c>
      <c r="H82" s="8">
        <f>Data!AK77</f>
        <v>30.977196584891399</v>
      </c>
      <c r="I82" s="31">
        <f>Data!AL77</f>
        <v>12</v>
      </c>
      <c r="J82" s="31">
        <f>Data!AM77</f>
        <v>3088</v>
      </c>
      <c r="K82" s="8">
        <f>Data!AN77</f>
        <v>8.4544832306639304</v>
      </c>
      <c r="L82" s="31">
        <f t="shared" si="3"/>
        <v>76</v>
      </c>
      <c r="M82" s="31">
        <f t="shared" si="4"/>
        <v>49962</v>
      </c>
      <c r="N82" s="8">
        <f t="shared" si="5"/>
        <v>21.598184372635902</v>
      </c>
      <c r="O82" s="31">
        <f>Data!AO77</f>
        <v>7</v>
      </c>
      <c r="P82" s="31">
        <f>Data!AP77</f>
        <v>6956</v>
      </c>
      <c r="Q82" s="8">
        <f>Data!AQ77</f>
        <v>32.6476972719272</v>
      </c>
      <c r="R82" s="44" t="str">
        <f>Data!AV77</f>
        <v>Piedmont</v>
      </c>
    </row>
    <row r="83" spans="1:18" x14ac:dyDescent="0.25">
      <c r="A83" s="2" t="str">
        <f>Data!A78</f>
        <v>Madison</v>
      </c>
      <c r="B83" s="4">
        <f>Data!AE78</f>
        <v>12</v>
      </c>
      <c r="C83" s="4">
        <f>Data!AF78</f>
        <v>1</v>
      </c>
      <c r="D83" s="4">
        <f>Data!AG78</f>
        <v>77</v>
      </c>
      <c r="E83" s="8">
        <f>Data!AH78</f>
        <v>2.52977412731006</v>
      </c>
      <c r="F83" s="31">
        <f>Data!AI78</f>
        <v>5</v>
      </c>
      <c r="G83" s="31">
        <f>Data!AJ78</f>
        <v>7063</v>
      </c>
      <c r="H83" s="8">
        <f>Data!AK78</f>
        <v>46.409856262833699</v>
      </c>
      <c r="I83" s="31">
        <f>Data!AL78</f>
        <v>2</v>
      </c>
      <c r="J83" s="31">
        <f>Data!AM78</f>
        <v>118</v>
      </c>
      <c r="K83" s="8">
        <f>Data!AN78</f>
        <v>1.93839835728953</v>
      </c>
      <c r="L83" s="31">
        <f t="shared" si="3"/>
        <v>8</v>
      </c>
      <c r="M83" s="31">
        <f t="shared" si="4"/>
        <v>7258</v>
      </c>
      <c r="N83" s="8">
        <f t="shared" si="5"/>
        <v>29.806981519507186</v>
      </c>
      <c r="O83" s="31">
        <f>Data!AO78</f>
        <v>4</v>
      </c>
      <c r="P83" s="31">
        <f>Data!AP78</f>
        <v>7414</v>
      </c>
      <c r="Q83" s="8">
        <f>Data!AQ78</f>
        <v>60.895277207392198</v>
      </c>
      <c r="R83" s="44" t="str">
        <f>Data!AV78</f>
        <v>Northern</v>
      </c>
    </row>
    <row r="84" spans="1:18" x14ac:dyDescent="0.25">
      <c r="A84" s="2" t="str">
        <f>Data!A79</f>
        <v>Manassas</v>
      </c>
      <c r="B84" s="4">
        <f>Data!AE79</f>
        <v>6</v>
      </c>
      <c r="C84" s="4">
        <f>Data!AF79</f>
        <v>5</v>
      </c>
      <c r="D84" s="4">
        <f>Data!AG79</f>
        <v>2176</v>
      </c>
      <c r="E84" s="8">
        <f>Data!AH79</f>
        <v>14.298151950718699</v>
      </c>
      <c r="F84" s="31">
        <f>Data!AI79</f>
        <v>0</v>
      </c>
      <c r="G84" s="31">
        <f>Data!AJ79</f>
        <v>0</v>
      </c>
      <c r="H84" s="8">
        <f>Data!AK79</f>
        <v>0</v>
      </c>
      <c r="I84" s="31">
        <f>Data!AL79</f>
        <v>0</v>
      </c>
      <c r="J84" s="31">
        <f>Data!AM79</f>
        <v>0</v>
      </c>
      <c r="K84" s="8">
        <f>Data!AN79</f>
        <v>0</v>
      </c>
      <c r="L84" s="31">
        <f t="shared" si="3"/>
        <v>5</v>
      </c>
      <c r="M84" s="31">
        <f t="shared" si="4"/>
        <v>2176</v>
      </c>
      <c r="N84" s="8">
        <f t="shared" si="5"/>
        <v>14.298151950718685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5">
      <c r="A85" s="2" t="str">
        <f>Data!A80</f>
        <v>Manassas Park</v>
      </c>
      <c r="B85" s="4">
        <f>Data!AE80</f>
        <v>5</v>
      </c>
      <c r="C85" s="4">
        <f>Data!AF80</f>
        <v>3</v>
      </c>
      <c r="D85" s="4">
        <f>Data!AG80</f>
        <v>1745</v>
      </c>
      <c r="E85" s="8">
        <f>Data!AH80</f>
        <v>19.1101984941821</v>
      </c>
      <c r="F85" s="31">
        <f>Data!AI80</f>
        <v>2</v>
      </c>
      <c r="G85" s="31">
        <f>Data!AJ80</f>
        <v>1346</v>
      </c>
      <c r="H85" s="8">
        <f>Data!AK80</f>
        <v>22.1108829568789</v>
      </c>
      <c r="I85" s="31">
        <f>Data!AL80</f>
        <v>0</v>
      </c>
      <c r="J85" s="31">
        <f>Data!AM80</f>
        <v>0</v>
      </c>
      <c r="K85" s="8">
        <f>Data!AN80</f>
        <v>0</v>
      </c>
      <c r="L85" s="31">
        <f t="shared" si="3"/>
        <v>5</v>
      </c>
      <c r="M85" s="31">
        <f t="shared" si="4"/>
        <v>3091</v>
      </c>
      <c r="N85" s="8">
        <f t="shared" si="5"/>
        <v>20.310472279260782</v>
      </c>
      <c r="O85" s="31">
        <f>Data!AO80</f>
        <v>0</v>
      </c>
      <c r="P85" s="31">
        <f>Data!AP80</f>
        <v>0</v>
      </c>
      <c r="Q85" s="8">
        <f>Data!AQ80</f>
        <v>0</v>
      </c>
      <c r="R85" s="44" t="str">
        <f>Data!AV80</f>
        <v>Northern</v>
      </c>
    </row>
    <row r="86" spans="1:18" x14ac:dyDescent="0.25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5">
      <c r="A87" s="2" t="str">
        <f>Data!A82</f>
        <v>Mathews</v>
      </c>
      <c r="B87" s="4">
        <f>Data!AE82</f>
        <v>7</v>
      </c>
      <c r="C87" s="4">
        <f>Data!AF82</f>
        <v>0</v>
      </c>
      <c r="D87" s="4">
        <f>Data!AG82</f>
        <v>0</v>
      </c>
      <c r="E87" s="8">
        <f>Data!AH82</f>
        <v>0</v>
      </c>
      <c r="F87" s="31">
        <f>Data!AI82</f>
        <v>2</v>
      </c>
      <c r="G87" s="31">
        <f>Data!AJ82</f>
        <v>1448</v>
      </c>
      <c r="H87" s="8">
        <f>Data!AK82</f>
        <v>23.7864476386037</v>
      </c>
      <c r="I87" s="31">
        <f>Data!AL82</f>
        <v>5</v>
      </c>
      <c r="J87" s="31">
        <f>Data!AM82</f>
        <v>391</v>
      </c>
      <c r="K87" s="8">
        <f>Data!AN82</f>
        <v>2.5691991786447601</v>
      </c>
      <c r="L87" s="31">
        <f t="shared" si="3"/>
        <v>7</v>
      </c>
      <c r="M87" s="31">
        <f t="shared" si="4"/>
        <v>1839</v>
      </c>
      <c r="N87" s="8">
        <f t="shared" si="5"/>
        <v>8.6312701672044589</v>
      </c>
      <c r="O87" s="31">
        <f>Data!AO82</f>
        <v>0</v>
      </c>
      <c r="P87" s="31">
        <f>Data!AP82</f>
        <v>0</v>
      </c>
      <c r="Q87" s="8">
        <f>Data!AQ82</f>
        <v>0</v>
      </c>
      <c r="R87" s="44" t="str">
        <f>Data!AV82</f>
        <v>Eastern</v>
      </c>
    </row>
    <row r="88" spans="1:18" x14ac:dyDescent="0.25">
      <c r="A88" s="2" t="str">
        <f>Data!A83</f>
        <v>Mecklenburg</v>
      </c>
      <c r="B88" s="4">
        <f>Data!AE83</f>
        <v>16</v>
      </c>
      <c r="C88" s="4">
        <f>Data!AF83</f>
        <v>4</v>
      </c>
      <c r="D88" s="4">
        <f>Data!AG83</f>
        <v>3421</v>
      </c>
      <c r="E88" s="8">
        <f>Data!AH83</f>
        <v>28.098562628336801</v>
      </c>
      <c r="F88" s="31">
        <f>Data!AI83</f>
        <v>2</v>
      </c>
      <c r="G88" s="31">
        <f>Data!AJ83</f>
        <v>2530</v>
      </c>
      <c r="H88" s="8">
        <f>Data!AK83</f>
        <v>41.560574948665298</v>
      </c>
      <c r="I88" s="31">
        <f>Data!AL83</f>
        <v>8</v>
      </c>
      <c r="J88" s="31">
        <f>Data!AM83</f>
        <v>1616</v>
      </c>
      <c r="K88" s="8">
        <f>Data!AN83</f>
        <v>6.6365503080082098</v>
      </c>
      <c r="L88" s="31">
        <f t="shared" si="3"/>
        <v>14</v>
      </c>
      <c r="M88" s="31">
        <f t="shared" si="4"/>
        <v>7567</v>
      </c>
      <c r="N88" s="8">
        <f t="shared" si="5"/>
        <v>17.757700205338811</v>
      </c>
      <c r="O88" s="31">
        <f>Data!AO83</f>
        <v>2</v>
      </c>
      <c r="P88" s="31">
        <f>Data!AP83</f>
        <v>2312</v>
      </c>
      <c r="Q88" s="8">
        <f>Data!AQ83</f>
        <v>37.9794661190965</v>
      </c>
      <c r="R88" s="44" t="str">
        <f>Data!AV83</f>
        <v>Piedmont</v>
      </c>
    </row>
    <row r="89" spans="1:18" x14ac:dyDescent="0.25">
      <c r="A89" s="2" t="str">
        <f>Data!A84</f>
        <v>Middlesex</v>
      </c>
      <c r="B89" s="4">
        <f>Data!AE84</f>
        <v>7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0</v>
      </c>
      <c r="G89" s="31">
        <f>Data!AJ84</f>
        <v>0</v>
      </c>
      <c r="H89" s="8">
        <f>Data!AK84</f>
        <v>0</v>
      </c>
      <c r="I89" s="31">
        <f>Data!AL84</f>
        <v>0</v>
      </c>
      <c r="J89" s="31">
        <f>Data!AM84</f>
        <v>0</v>
      </c>
      <c r="K89" s="8">
        <f>Data!AN84</f>
        <v>0</v>
      </c>
      <c r="L89" s="31">
        <f t="shared" si="3"/>
        <v>0</v>
      </c>
      <c r="M89" s="31">
        <f t="shared" si="4"/>
        <v>0</v>
      </c>
      <c r="N89" s="8">
        <f t="shared" si="5"/>
        <v>0</v>
      </c>
      <c r="O89" s="31">
        <f>Data!AO84</f>
        <v>3</v>
      </c>
      <c r="P89" s="31">
        <f>Data!AP84</f>
        <v>4002</v>
      </c>
      <c r="Q89" s="8">
        <f>Data!AQ84</f>
        <v>43.827515400410697</v>
      </c>
      <c r="R89" s="44" t="str">
        <f>Data!AV84</f>
        <v>Central</v>
      </c>
    </row>
    <row r="90" spans="1:18" x14ac:dyDescent="0.25">
      <c r="A90" s="2" t="str">
        <f>Data!A85</f>
        <v>Montgomery</v>
      </c>
      <c r="B90" s="4">
        <f>Data!AE85</f>
        <v>24</v>
      </c>
      <c r="C90" s="4">
        <f>Data!AF85</f>
        <v>6</v>
      </c>
      <c r="D90" s="4">
        <f>Data!AG85</f>
        <v>2209</v>
      </c>
      <c r="E90" s="8">
        <f>Data!AH85</f>
        <v>12.0958247775496</v>
      </c>
      <c r="F90" s="31">
        <f>Data!AI85</f>
        <v>8</v>
      </c>
      <c r="G90" s="31">
        <f>Data!AJ85</f>
        <v>5155</v>
      </c>
      <c r="H90" s="8">
        <f>Data!AK85</f>
        <v>21.170431211499</v>
      </c>
      <c r="I90" s="31">
        <f>Data!AL85</f>
        <v>1</v>
      </c>
      <c r="J90" s="31">
        <f>Data!AM85</f>
        <v>812</v>
      </c>
      <c r="K90" s="8">
        <f>Data!AN85</f>
        <v>26.6776180698152</v>
      </c>
      <c r="L90" s="31">
        <f t="shared" si="3"/>
        <v>15</v>
      </c>
      <c r="M90" s="31">
        <f t="shared" si="4"/>
        <v>8176</v>
      </c>
      <c r="N90" s="8">
        <f t="shared" si="5"/>
        <v>17.907734428473649</v>
      </c>
      <c r="O90" s="31">
        <f>Data!AO85</f>
        <v>7</v>
      </c>
      <c r="P90" s="31">
        <f>Data!AP85</f>
        <v>5935</v>
      </c>
      <c r="Q90" s="8">
        <f>Data!AQ85</f>
        <v>27.855676151364001</v>
      </c>
      <c r="R90" s="44" t="str">
        <f>Data!AV85</f>
        <v>Western</v>
      </c>
    </row>
    <row r="91" spans="1:18" x14ac:dyDescent="0.25">
      <c r="A91" s="2" t="str">
        <f>Data!A86</f>
        <v>Nelson</v>
      </c>
      <c r="B91" s="4">
        <f>Data!AE86</f>
        <v>7</v>
      </c>
      <c r="C91" s="4">
        <f>Data!AF86</f>
        <v>5</v>
      </c>
      <c r="D91" s="4">
        <f>Data!AG86</f>
        <v>2346</v>
      </c>
      <c r="E91" s="8">
        <f>Data!AH86</f>
        <v>15.415195071868601</v>
      </c>
      <c r="F91" s="31">
        <f>Data!AI86</f>
        <v>0</v>
      </c>
      <c r="G91" s="31">
        <f>Data!AJ86</f>
        <v>0</v>
      </c>
      <c r="H91" s="8">
        <f>Data!AK86</f>
        <v>0</v>
      </c>
      <c r="I91" s="31">
        <f>Data!AL86</f>
        <v>1</v>
      </c>
      <c r="J91" s="31">
        <f>Data!AM86</f>
        <v>1820</v>
      </c>
      <c r="K91" s="8">
        <f>Data!AN86</f>
        <v>59.794661190965101</v>
      </c>
      <c r="L91" s="31">
        <f t="shared" si="3"/>
        <v>6</v>
      </c>
      <c r="M91" s="31">
        <f t="shared" si="4"/>
        <v>4166</v>
      </c>
      <c r="N91" s="8">
        <f t="shared" si="5"/>
        <v>22.81177275838467</v>
      </c>
      <c r="O91" s="31">
        <f>Data!AO86</f>
        <v>1</v>
      </c>
      <c r="P91" s="31">
        <f>Data!AP86</f>
        <v>1515</v>
      </c>
      <c r="Q91" s="8">
        <f>Data!AQ86</f>
        <v>49.774127310061601</v>
      </c>
      <c r="R91" s="44" t="str">
        <f>Data!AV86</f>
        <v>Piedmont</v>
      </c>
    </row>
    <row r="92" spans="1:18" x14ac:dyDescent="0.25">
      <c r="A92" s="2" t="str">
        <f>Data!A87</f>
        <v>New Kent</v>
      </c>
      <c r="B92" s="4">
        <f>Data!AE87</f>
        <v>0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0</v>
      </c>
      <c r="G92" s="31">
        <f>Data!AJ87</f>
        <v>0</v>
      </c>
      <c r="H92" s="8">
        <f>Data!AK87</f>
        <v>0</v>
      </c>
      <c r="I92" s="31">
        <f>Data!AL87</f>
        <v>0</v>
      </c>
      <c r="J92" s="31">
        <f>Data!AM87</f>
        <v>0</v>
      </c>
      <c r="K92" s="8">
        <f>Data!AN87</f>
        <v>0</v>
      </c>
      <c r="L92" s="31">
        <f t="shared" si="3"/>
        <v>0</v>
      </c>
      <c r="M92" s="31">
        <f t="shared" si="4"/>
        <v>0</v>
      </c>
      <c r="N92" s="8">
        <f t="shared" si="5"/>
        <v>0</v>
      </c>
      <c r="O92" s="31">
        <f>Data!AO87</f>
        <v>0</v>
      </c>
      <c r="P92" s="31">
        <f>Data!AP87</f>
        <v>0</v>
      </c>
      <c r="Q92" s="8">
        <f>Data!AQ87</f>
        <v>0</v>
      </c>
      <c r="R92" s="44" t="str">
        <f>Data!AV87</f>
        <v>Central</v>
      </c>
    </row>
    <row r="93" spans="1:18" x14ac:dyDescent="0.25">
      <c r="A93" s="2" t="str">
        <f>Data!A88</f>
        <v>Newport News</v>
      </c>
      <c r="B93" s="4">
        <f>Data!AE88</f>
        <v>48</v>
      </c>
      <c r="C93" s="4">
        <f>Data!AF88</f>
        <v>8</v>
      </c>
      <c r="D93" s="4">
        <f>Data!AG88</f>
        <v>2853</v>
      </c>
      <c r="E93" s="8">
        <f>Data!AH88</f>
        <v>11.7166324435318</v>
      </c>
      <c r="F93" s="31">
        <f>Data!AI88</f>
        <v>10</v>
      </c>
      <c r="G93" s="31">
        <f>Data!AJ88</f>
        <v>12077</v>
      </c>
      <c r="H93" s="8">
        <f>Data!AK88</f>
        <v>39.678028747433302</v>
      </c>
      <c r="I93" s="31">
        <f>Data!AL88</f>
        <v>15</v>
      </c>
      <c r="J93" s="31">
        <f>Data!AM88</f>
        <v>1323</v>
      </c>
      <c r="K93" s="8">
        <f>Data!AN88</f>
        <v>2.8977412731006198</v>
      </c>
      <c r="L93" s="31">
        <f t="shared" si="3"/>
        <v>33</v>
      </c>
      <c r="M93" s="31">
        <f t="shared" si="4"/>
        <v>16253</v>
      </c>
      <c r="N93" s="8">
        <f t="shared" si="5"/>
        <v>16.181195943002923</v>
      </c>
      <c r="O93" s="31">
        <f>Data!AO88</f>
        <v>13</v>
      </c>
      <c r="P93" s="31">
        <f>Data!AP88</f>
        <v>18693</v>
      </c>
      <c r="Q93" s="8">
        <f>Data!AQ88</f>
        <v>47.241825935871098</v>
      </c>
      <c r="R93" s="44" t="str">
        <f>Data!AV88</f>
        <v>Eastern</v>
      </c>
    </row>
    <row r="94" spans="1:18" x14ac:dyDescent="0.25">
      <c r="A94" s="2" t="str">
        <f>Data!A89</f>
        <v>Norfolk</v>
      </c>
      <c r="B94" s="4">
        <f>Data!AE89</f>
        <v>92</v>
      </c>
      <c r="C94" s="4">
        <f>Data!AF89</f>
        <v>31</v>
      </c>
      <c r="D94" s="4">
        <f>Data!AG89</f>
        <v>12856</v>
      </c>
      <c r="E94" s="8">
        <f>Data!AH89</f>
        <v>13.6249586010466</v>
      </c>
      <c r="F94" s="31">
        <f>Data!AI89</f>
        <v>21</v>
      </c>
      <c r="G94" s="31">
        <f>Data!AJ89</f>
        <v>27618</v>
      </c>
      <c r="H94" s="8">
        <f>Data!AK89</f>
        <v>43.207978879436801</v>
      </c>
      <c r="I94" s="31">
        <f>Data!AL89</f>
        <v>11</v>
      </c>
      <c r="J94" s="31">
        <f>Data!AM89</f>
        <v>3584</v>
      </c>
      <c r="K94" s="8">
        <f>Data!AN89</f>
        <v>10.7044987866343</v>
      </c>
      <c r="L94" s="31">
        <f t="shared" si="3"/>
        <v>63</v>
      </c>
      <c r="M94" s="31">
        <f t="shared" si="4"/>
        <v>44058</v>
      </c>
      <c r="N94" s="8">
        <f t="shared" si="5"/>
        <v>22.976043805612594</v>
      </c>
      <c r="O94" s="31">
        <f>Data!AO89</f>
        <v>20</v>
      </c>
      <c r="P94" s="31">
        <f>Data!AP89</f>
        <v>23855</v>
      </c>
      <c r="Q94" s="8">
        <f>Data!AQ89</f>
        <v>39.186858316221802</v>
      </c>
      <c r="R94" s="44" t="str">
        <f>Data!AV89</f>
        <v>Eastern</v>
      </c>
    </row>
    <row r="95" spans="1:18" x14ac:dyDescent="0.25">
      <c r="A95" s="2" t="str">
        <f>Data!A90</f>
        <v>Northampton</v>
      </c>
      <c r="B95" s="4">
        <f>Data!AE90</f>
        <v>2</v>
      </c>
      <c r="C95" s="4">
        <f>Data!AF90</f>
        <v>2</v>
      </c>
      <c r="D95" s="4">
        <f>Data!AG90</f>
        <v>438</v>
      </c>
      <c r="E95" s="8">
        <f>Data!AH90</f>
        <v>7.1950718685831596</v>
      </c>
      <c r="F95" s="31">
        <f>Data!AI90</f>
        <v>0</v>
      </c>
      <c r="G95" s="31">
        <f>Data!AJ90</f>
        <v>0</v>
      </c>
      <c r="H95" s="8">
        <f>Data!AK90</f>
        <v>0</v>
      </c>
      <c r="I95" s="31">
        <f>Data!AL90</f>
        <v>0</v>
      </c>
      <c r="J95" s="31">
        <f>Data!AM90</f>
        <v>0</v>
      </c>
      <c r="K95" s="8">
        <f>Data!AN90</f>
        <v>0</v>
      </c>
      <c r="L95" s="31">
        <f t="shared" si="3"/>
        <v>2</v>
      </c>
      <c r="M95" s="31">
        <f t="shared" si="4"/>
        <v>438</v>
      </c>
      <c r="N95" s="8">
        <f t="shared" si="5"/>
        <v>7.1950718685831623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5">
      <c r="A96" s="2" t="str">
        <f>Data!A91</f>
        <v>Northumberland</v>
      </c>
      <c r="B96" s="4">
        <f>Data!AE91</f>
        <v>1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1</v>
      </c>
      <c r="G96" s="31">
        <f>Data!AJ91</f>
        <v>809</v>
      </c>
      <c r="H96" s="8">
        <f>Data!AK91</f>
        <v>26.579055441478399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1</v>
      </c>
      <c r="M96" s="31">
        <f t="shared" si="4"/>
        <v>809</v>
      </c>
      <c r="N96" s="8">
        <f t="shared" si="5"/>
        <v>26.579055441478438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5">
      <c r="A97" s="2" t="str">
        <f>Data!A92</f>
        <v>Norton</v>
      </c>
      <c r="B97" s="4">
        <f>Data!AE92</f>
        <v>4</v>
      </c>
      <c r="C97" s="4">
        <f>Data!AF92</f>
        <v>0</v>
      </c>
      <c r="D97" s="4">
        <f>Data!AG92</f>
        <v>0</v>
      </c>
      <c r="E97" s="8">
        <f>Data!AH92</f>
        <v>0</v>
      </c>
      <c r="F97" s="31">
        <f>Data!AI92</f>
        <v>2</v>
      </c>
      <c r="G97" s="31">
        <f>Data!AJ92</f>
        <v>1368</v>
      </c>
      <c r="H97" s="8">
        <f>Data!AK92</f>
        <v>22.472279260780301</v>
      </c>
      <c r="I97" s="31">
        <f>Data!AL92</f>
        <v>1</v>
      </c>
      <c r="J97" s="31">
        <f>Data!AM92</f>
        <v>98</v>
      </c>
      <c r="K97" s="8">
        <f>Data!AN92</f>
        <v>3.21971252566735</v>
      </c>
      <c r="L97" s="31">
        <f t="shared" si="3"/>
        <v>3</v>
      </c>
      <c r="M97" s="31">
        <f t="shared" si="4"/>
        <v>1466</v>
      </c>
      <c r="N97" s="8">
        <f t="shared" si="5"/>
        <v>16.054757015742641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5">
      <c r="A98" s="2" t="str">
        <f>Data!A93</f>
        <v>Nottoway</v>
      </c>
      <c r="B98" s="4">
        <f>Data!AE93</f>
        <v>10</v>
      </c>
      <c r="C98" s="4">
        <f>Data!AF93</f>
        <v>4</v>
      </c>
      <c r="D98" s="4">
        <f>Data!AG93</f>
        <v>1637</v>
      </c>
      <c r="E98" s="8">
        <f>Data!AH93</f>
        <v>13.4455852156057</v>
      </c>
      <c r="F98" s="31">
        <f>Data!AI93</f>
        <v>4</v>
      </c>
      <c r="G98" s="31">
        <f>Data!AJ93</f>
        <v>4924</v>
      </c>
      <c r="H98" s="8">
        <f>Data!AK93</f>
        <v>40.4435318275154</v>
      </c>
      <c r="I98" s="31">
        <f>Data!AL93</f>
        <v>0</v>
      </c>
      <c r="J98" s="31">
        <f>Data!AM93</f>
        <v>0</v>
      </c>
      <c r="K98" s="8">
        <f>Data!AN93</f>
        <v>0</v>
      </c>
      <c r="L98" s="31">
        <f t="shared" si="3"/>
        <v>8</v>
      </c>
      <c r="M98" s="31">
        <f t="shared" si="4"/>
        <v>6561</v>
      </c>
      <c r="N98" s="8">
        <f t="shared" si="5"/>
        <v>26.944558521560573</v>
      </c>
      <c r="O98" s="31">
        <f>Data!AO93</f>
        <v>2</v>
      </c>
      <c r="P98" s="31">
        <f>Data!AP93</f>
        <v>2101</v>
      </c>
      <c r="Q98" s="8">
        <f>Data!AQ93</f>
        <v>34.513347022587297</v>
      </c>
      <c r="R98" s="44" t="str">
        <f>Data!AV93</f>
        <v>Central</v>
      </c>
    </row>
    <row r="99" spans="1:18" x14ac:dyDescent="0.25">
      <c r="A99" s="2" t="str">
        <f>Data!A94</f>
        <v>Orange</v>
      </c>
      <c r="B99" s="4">
        <f>Data!AE94</f>
        <v>14</v>
      </c>
      <c r="C99" s="4">
        <f>Data!AF94</f>
        <v>10</v>
      </c>
      <c r="D99" s="4">
        <f>Data!AG94</f>
        <v>4002</v>
      </c>
      <c r="E99" s="8">
        <f>Data!AH94</f>
        <v>13.1482546201232</v>
      </c>
      <c r="F99" s="31">
        <f>Data!AI94</f>
        <v>0</v>
      </c>
      <c r="G99" s="31">
        <f>Data!AJ94</f>
        <v>0</v>
      </c>
      <c r="H99" s="8">
        <f>Data!AK94</f>
        <v>0</v>
      </c>
      <c r="I99" s="31">
        <f>Data!AL94</f>
        <v>0</v>
      </c>
      <c r="J99" s="31">
        <f>Data!AM94</f>
        <v>0</v>
      </c>
      <c r="K99" s="8">
        <f>Data!AN94</f>
        <v>0</v>
      </c>
      <c r="L99" s="31">
        <f t="shared" si="3"/>
        <v>10</v>
      </c>
      <c r="M99" s="31">
        <f t="shared" si="4"/>
        <v>4002</v>
      </c>
      <c r="N99" s="8">
        <f t="shared" si="5"/>
        <v>13.148254620123202</v>
      </c>
      <c r="O99" s="31">
        <f>Data!AO94</f>
        <v>4</v>
      </c>
      <c r="P99" s="31">
        <f>Data!AP94</f>
        <v>5395</v>
      </c>
      <c r="Q99" s="8">
        <f>Data!AQ94</f>
        <v>44.312114989733097</v>
      </c>
      <c r="R99" s="44" t="str">
        <f>Data!AV94</f>
        <v>Northern</v>
      </c>
    </row>
    <row r="100" spans="1:18" x14ac:dyDescent="0.25">
      <c r="A100" s="2" t="str">
        <f>Data!A95</f>
        <v>Page</v>
      </c>
      <c r="B100" s="4">
        <f>Data!AE95</f>
        <v>6</v>
      </c>
      <c r="C100" s="4">
        <f>Data!AF95</f>
        <v>2</v>
      </c>
      <c r="D100" s="4">
        <f>Data!AG95</f>
        <v>1568</v>
      </c>
      <c r="E100" s="8">
        <f>Data!AH95</f>
        <v>25.7577002053388</v>
      </c>
      <c r="F100" s="31">
        <f>Data!AI95</f>
        <v>3</v>
      </c>
      <c r="G100" s="31">
        <f>Data!AJ95</f>
        <v>3621</v>
      </c>
      <c r="H100" s="8">
        <f>Data!AK95</f>
        <v>39.6550308008214</v>
      </c>
      <c r="I100" s="31">
        <f>Data!AL95</f>
        <v>1</v>
      </c>
      <c r="J100" s="31">
        <f>Data!AM95</f>
        <v>59</v>
      </c>
      <c r="K100" s="8">
        <f>Data!AN95</f>
        <v>1.93839835728953</v>
      </c>
      <c r="L100" s="31">
        <f t="shared" si="3"/>
        <v>6</v>
      </c>
      <c r="M100" s="31">
        <f t="shared" si="4"/>
        <v>5248</v>
      </c>
      <c r="N100" s="8">
        <f t="shared" si="5"/>
        <v>28.736481861738532</v>
      </c>
      <c r="O100" s="31">
        <f>Data!AO95</f>
        <v>0</v>
      </c>
      <c r="P100" s="31">
        <f>Data!AP95</f>
        <v>0</v>
      </c>
      <c r="Q100" s="8">
        <f>Data!AQ95</f>
        <v>0</v>
      </c>
      <c r="R100" s="44" t="str">
        <f>Data!AV95</f>
        <v>Northern</v>
      </c>
    </row>
    <row r="101" spans="1:18" x14ac:dyDescent="0.25">
      <c r="A101" s="2" t="str">
        <f>Data!A96</f>
        <v>Patrick</v>
      </c>
      <c r="B101" s="4">
        <f>Data!AE96</f>
        <v>11</v>
      </c>
      <c r="C101" s="4">
        <f>Data!AF96</f>
        <v>6</v>
      </c>
      <c r="D101" s="4">
        <f>Data!AG96</f>
        <v>1371</v>
      </c>
      <c r="E101" s="8">
        <f>Data!AH96</f>
        <v>7.5071868583162198</v>
      </c>
      <c r="F101" s="31">
        <f>Data!AI96</f>
        <v>3</v>
      </c>
      <c r="G101" s="31">
        <f>Data!AJ96</f>
        <v>3811</v>
      </c>
      <c r="H101" s="8">
        <f>Data!AK96</f>
        <v>41.7357973990418</v>
      </c>
      <c r="I101" s="31">
        <f>Data!AL96</f>
        <v>2</v>
      </c>
      <c r="J101" s="31">
        <f>Data!AM96</f>
        <v>428</v>
      </c>
      <c r="K101" s="8">
        <f>Data!AN96</f>
        <v>7.03080082135524</v>
      </c>
      <c r="L101" s="31">
        <f t="shared" si="3"/>
        <v>11</v>
      </c>
      <c r="M101" s="31">
        <f t="shared" si="4"/>
        <v>5610</v>
      </c>
      <c r="N101" s="8">
        <f t="shared" si="5"/>
        <v>16.755646817248461</v>
      </c>
      <c r="O101" s="31">
        <f>Data!AO96</f>
        <v>0</v>
      </c>
      <c r="P101" s="31">
        <f>Data!AP96</f>
        <v>0</v>
      </c>
      <c r="Q101" s="8">
        <f>Data!AQ96</f>
        <v>0</v>
      </c>
      <c r="R101" s="44" t="str">
        <f>Data!AV96</f>
        <v>Western</v>
      </c>
    </row>
    <row r="102" spans="1:18" x14ac:dyDescent="0.25">
      <c r="A102" s="2" t="str">
        <f>Data!A97</f>
        <v>Petersburg</v>
      </c>
      <c r="B102" s="4">
        <f>Data!AE97</f>
        <v>16</v>
      </c>
      <c r="C102" s="4">
        <f>Data!AF97</f>
        <v>7</v>
      </c>
      <c r="D102" s="4">
        <f>Data!AG97</f>
        <v>1130</v>
      </c>
      <c r="E102" s="8">
        <f>Data!AH97</f>
        <v>5.3036080962158998</v>
      </c>
      <c r="F102" s="31">
        <f>Data!AI97</f>
        <v>5</v>
      </c>
      <c r="G102" s="31">
        <f>Data!AJ97</f>
        <v>8855</v>
      </c>
      <c r="H102" s="8">
        <f>Data!AK97</f>
        <v>58.184804928131399</v>
      </c>
      <c r="I102" s="31">
        <f>Data!AL97</f>
        <v>1</v>
      </c>
      <c r="J102" s="31">
        <f>Data!AM97</f>
        <v>55</v>
      </c>
      <c r="K102" s="8">
        <f>Data!AN97</f>
        <v>1.8069815195071901</v>
      </c>
      <c r="L102" s="31">
        <f t="shared" si="3"/>
        <v>13</v>
      </c>
      <c r="M102" s="31">
        <f t="shared" si="4"/>
        <v>10040</v>
      </c>
      <c r="N102" s="8">
        <f t="shared" si="5"/>
        <v>25.373558679513504</v>
      </c>
      <c r="O102" s="31">
        <f>Data!AO97</f>
        <v>2</v>
      </c>
      <c r="P102" s="31">
        <f>Data!AP97</f>
        <v>3841</v>
      </c>
      <c r="Q102" s="8">
        <f>Data!AQ97</f>
        <v>63.096509240246398</v>
      </c>
      <c r="R102" s="44" t="str">
        <f>Data!AV97</f>
        <v>Central</v>
      </c>
    </row>
    <row r="103" spans="1:18" x14ac:dyDescent="0.25">
      <c r="A103" s="2" t="str">
        <f>Data!A98</f>
        <v>Pittsylvania</v>
      </c>
      <c r="B103" s="4">
        <f>Data!AE98</f>
        <v>21</v>
      </c>
      <c r="C103" s="4">
        <f>Data!AF98</f>
        <v>6</v>
      </c>
      <c r="D103" s="4">
        <f>Data!AG98</f>
        <v>5177</v>
      </c>
      <c r="E103" s="8">
        <f>Data!AH98</f>
        <v>28.347707049965798</v>
      </c>
      <c r="F103" s="31">
        <f>Data!AI98</f>
        <v>5</v>
      </c>
      <c r="G103" s="31">
        <f>Data!AJ98</f>
        <v>6348</v>
      </c>
      <c r="H103" s="8">
        <f>Data!AK98</f>
        <v>41.711704312115003</v>
      </c>
      <c r="I103" s="31">
        <f>Data!AL98</f>
        <v>6</v>
      </c>
      <c r="J103" s="31">
        <f>Data!AM98</f>
        <v>1609</v>
      </c>
      <c r="K103" s="8">
        <f>Data!AN98</f>
        <v>8.8104038329910992</v>
      </c>
      <c r="L103" s="31">
        <f t="shared" si="3"/>
        <v>17</v>
      </c>
      <c r="M103" s="31">
        <f t="shared" si="4"/>
        <v>13134</v>
      </c>
      <c r="N103" s="8">
        <f t="shared" si="5"/>
        <v>25.382775697548013</v>
      </c>
      <c r="O103" s="31">
        <f>Data!AO98</f>
        <v>1</v>
      </c>
      <c r="P103" s="31">
        <f>Data!AP98</f>
        <v>1869</v>
      </c>
      <c r="Q103" s="8">
        <f>Data!AQ98</f>
        <v>61.404517453798803</v>
      </c>
      <c r="R103" s="44" t="str">
        <f>Data!AV98</f>
        <v>Piedmont</v>
      </c>
    </row>
    <row r="104" spans="1:18" x14ac:dyDescent="0.25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5">
      <c r="A105" s="2" t="str">
        <f>Data!A100</f>
        <v>Portsmouth</v>
      </c>
      <c r="B105" s="4">
        <f>Data!AE100</f>
        <v>15</v>
      </c>
      <c r="C105" s="4">
        <f>Data!AF100</f>
        <v>2</v>
      </c>
      <c r="D105" s="4">
        <f>Data!AG100</f>
        <v>898</v>
      </c>
      <c r="E105" s="8">
        <f>Data!AH100</f>
        <v>14.7515400410678</v>
      </c>
      <c r="F105" s="31">
        <f>Data!AI100</f>
        <v>2</v>
      </c>
      <c r="G105" s="31">
        <f>Data!AJ100</f>
        <v>4151</v>
      </c>
      <c r="H105" s="8">
        <f>Data!AK100</f>
        <v>68.188911704312105</v>
      </c>
      <c r="I105" s="31">
        <f>Data!AL100</f>
        <v>0</v>
      </c>
      <c r="J105" s="31">
        <f>Data!AM100</f>
        <v>0</v>
      </c>
      <c r="K105" s="8">
        <f>Data!AN100</f>
        <v>0</v>
      </c>
      <c r="L105" s="31">
        <f t="shared" si="3"/>
        <v>4</v>
      </c>
      <c r="M105" s="31">
        <f t="shared" si="4"/>
        <v>5049</v>
      </c>
      <c r="N105" s="8">
        <f t="shared" si="5"/>
        <v>41.470225872689937</v>
      </c>
      <c r="O105" s="31">
        <f>Data!AO100</f>
        <v>10</v>
      </c>
      <c r="P105" s="31">
        <f>Data!AP100</f>
        <v>16631</v>
      </c>
      <c r="Q105" s="8">
        <f>Data!AQ100</f>
        <v>54.639835728952797</v>
      </c>
      <c r="R105" s="44" t="str">
        <f>Data!AV100</f>
        <v>Eastern</v>
      </c>
    </row>
    <row r="106" spans="1:18" x14ac:dyDescent="0.25">
      <c r="A106" s="2" t="str">
        <f>Data!A101</f>
        <v>Powhatan</v>
      </c>
      <c r="B106" s="4">
        <f>Data!AE101</f>
        <v>6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5</v>
      </c>
      <c r="J106" s="31">
        <f>Data!AM101</f>
        <v>1097</v>
      </c>
      <c r="K106" s="8">
        <f>Data!AN101</f>
        <v>7.2082135523613999</v>
      </c>
      <c r="L106" s="31">
        <f t="shared" si="3"/>
        <v>5</v>
      </c>
      <c r="M106" s="31">
        <f t="shared" si="4"/>
        <v>1097</v>
      </c>
      <c r="N106" s="8">
        <f t="shared" si="5"/>
        <v>7.2082135523613964</v>
      </c>
      <c r="O106" s="31">
        <f>Data!AO101</f>
        <v>0</v>
      </c>
      <c r="P106" s="31">
        <f>Data!AP101</f>
        <v>0</v>
      </c>
      <c r="Q106" s="8">
        <f>Data!AQ101</f>
        <v>0</v>
      </c>
      <c r="R106" s="44" t="str">
        <f>Data!AV101</f>
        <v>Central</v>
      </c>
    </row>
    <row r="107" spans="1:18" x14ac:dyDescent="0.25">
      <c r="A107" s="2" t="str">
        <f>Data!A102</f>
        <v>Prince Edward</v>
      </c>
      <c r="B107" s="4">
        <f>Data!AE102</f>
        <v>3</v>
      </c>
      <c r="C107" s="4">
        <f>Data!AF102</f>
        <v>0</v>
      </c>
      <c r="D107" s="4">
        <f>Data!AG102</f>
        <v>0</v>
      </c>
      <c r="E107" s="8">
        <f>Data!AH102</f>
        <v>0</v>
      </c>
      <c r="F107" s="31">
        <f>Data!AI102</f>
        <v>2</v>
      </c>
      <c r="G107" s="31">
        <f>Data!AJ102</f>
        <v>1593</v>
      </c>
      <c r="H107" s="8">
        <f>Data!AK102</f>
        <v>26.168377823408601</v>
      </c>
      <c r="I107" s="31">
        <f>Data!AL102</f>
        <v>0</v>
      </c>
      <c r="J107" s="31">
        <f>Data!AM102</f>
        <v>0</v>
      </c>
      <c r="K107" s="8">
        <f>Data!AN102</f>
        <v>0</v>
      </c>
      <c r="L107" s="31">
        <f t="shared" si="3"/>
        <v>2</v>
      </c>
      <c r="M107" s="31">
        <f t="shared" si="4"/>
        <v>1593</v>
      </c>
      <c r="N107" s="8">
        <f t="shared" si="5"/>
        <v>26.168377823408623</v>
      </c>
      <c r="O107" s="31">
        <f>Data!AO102</f>
        <v>1</v>
      </c>
      <c r="P107" s="31">
        <f>Data!AP102</f>
        <v>567</v>
      </c>
      <c r="Q107" s="8">
        <f>Data!AQ102</f>
        <v>18.628336755646799</v>
      </c>
      <c r="R107" s="44" t="str">
        <f>Data!AV102</f>
        <v>Central</v>
      </c>
    </row>
    <row r="108" spans="1:18" x14ac:dyDescent="0.25">
      <c r="A108" s="2" t="str">
        <f>Data!A103</f>
        <v>Prince George</v>
      </c>
      <c r="B108" s="4">
        <f>Data!AE103</f>
        <v>6</v>
      </c>
      <c r="C108" s="4">
        <f>Data!AF103</f>
        <v>1</v>
      </c>
      <c r="D108" s="4">
        <f>Data!AG103</f>
        <v>36</v>
      </c>
      <c r="E108" s="8">
        <f>Data!AH103</f>
        <v>1.18275154004107</v>
      </c>
      <c r="F108" s="31">
        <f>Data!AI103</f>
        <v>1</v>
      </c>
      <c r="G108" s="31">
        <f>Data!AJ103</f>
        <v>884</v>
      </c>
      <c r="H108" s="8">
        <f>Data!AK103</f>
        <v>29.043121149897299</v>
      </c>
      <c r="I108" s="31">
        <f>Data!AL103</f>
        <v>4</v>
      </c>
      <c r="J108" s="31">
        <f>Data!AM103</f>
        <v>1836</v>
      </c>
      <c r="K108" s="8">
        <f>Data!AN103</f>
        <v>15.0800821355236</v>
      </c>
      <c r="L108" s="31">
        <f t="shared" si="3"/>
        <v>6</v>
      </c>
      <c r="M108" s="31">
        <f t="shared" si="4"/>
        <v>2756</v>
      </c>
      <c r="N108" s="8">
        <f t="shared" si="5"/>
        <v>15.091033538672141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5">
      <c r="A109" s="2" t="str">
        <f>Data!A104</f>
        <v>Prince William</v>
      </c>
      <c r="B109" s="4">
        <f>Data!AE104</f>
        <v>30</v>
      </c>
      <c r="C109" s="4">
        <f>Data!AF104</f>
        <v>3</v>
      </c>
      <c r="D109" s="4">
        <f>Data!AG104</f>
        <v>716</v>
      </c>
      <c r="E109" s="8">
        <f>Data!AH104</f>
        <v>7.8412046543463401</v>
      </c>
      <c r="F109" s="31">
        <f>Data!AI104</f>
        <v>9</v>
      </c>
      <c r="G109" s="31">
        <f>Data!AJ104</f>
        <v>9086</v>
      </c>
      <c r="H109" s="8">
        <f>Data!AK104</f>
        <v>33.168149669176401</v>
      </c>
      <c r="I109" s="31">
        <f>Data!AL104</f>
        <v>0</v>
      </c>
      <c r="J109" s="31">
        <f>Data!AM104</f>
        <v>0</v>
      </c>
      <c r="K109" s="8">
        <f>Data!AN104</f>
        <v>0</v>
      </c>
      <c r="L109" s="31">
        <f t="shared" si="3"/>
        <v>12</v>
      </c>
      <c r="M109" s="31">
        <f t="shared" si="4"/>
        <v>9802</v>
      </c>
      <c r="N109" s="8">
        <f t="shared" si="5"/>
        <v>26.836413415468858</v>
      </c>
      <c r="O109" s="31">
        <f>Data!AO104</f>
        <v>18</v>
      </c>
      <c r="P109" s="31">
        <f>Data!AP104</f>
        <v>32068</v>
      </c>
      <c r="Q109" s="8">
        <f>Data!AQ104</f>
        <v>58.531599361168198</v>
      </c>
      <c r="R109" s="44" t="str">
        <f>Data!AV104</f>
        <v>Northern</v>
      </c>
    </row>
    <row r="110" spans="1:18" x14ac:dyDescent="0.25">
      <c r="A110" s="2" t="str">
        <f>Data!A105</f>
        <v>Pulaski</v>
      </c>
      <c r="B110" s="4">
        <f>Data!AE105</f>
        <v>25</v>
      </c>
      <c r="C110" s="4">
        <f>Data!AF105</f>
        <v>5</v>
      </c>
      <c r="D110" s="4">
        <f>Data!AG105</f>
        <v>2894</v>
      </c>
      <c r="E110" s="8">
        <f>Data!AH105</f>
        <v>19.016016427104699</v>
      </c>
      <c r="F110" s="31">
        <f>Data!AI105</f>
        <v>8</v>
      </c>
      <c r="G110" s="31">
        <f>Data!AJ105</f>
        <v>6790</v>
      </c>
      <c r="H110" s="8">
        <f>Data!AK105</f>
        <v>27.885010266940501</v>
      </c>
      <c r="I110" s="31">
        <f>Data!AL105</f>
        <v>8</v>
      </c>
      <c r="J110" s="31">
        <f>Data!AM105</f>
        <v>1235</v>
      </c>
      <c r="K110" s="8">
        <f>Data!AN105</f>
        <v>5.0718685831622201</v>
      </c>
      <c r="L110" s="31">
        <f t="shared" si="3"/>
        <v>21</v>
      </c>
      <c r="M110" s="31">
        <f t="shared" si="4"/>
        <v>10919</v>
      </c>
      <c r="N110" s="8">
        <f t="shared" si="5"/>
        <v>17.082624425540239</v>
      </c>
      <c r="O110" s="31">
        <f>Data!AO105</f>
        <v>3</v>
      </c>
      <c r="P110" s="31">
        <f>Data!AP105</f>
        <v>1608</v>
      </c>
      <c r="Q110" s="8">
        <f>Data!AQ105</f>
        <v>17.609856262833699</v>
      </c>
      <c r="R110" s="44" t="str">
        <f>Data!AV105</f>
        <v>Western</v>
      </c>
    </row>
    <row r="111" spans="1:18" x14ac:dyDescent="0.25">
      <c r="A111" s="2" t="str">
        <f>Data!A106</f>
        <v>Radford</v>
      </c>
      <c r="B111" s="4">
        <f>Data!AE106</f>
        <v>11</v>
      </c>
      <c r="C111" s="4">
        <f>Data!AF106</f>
        <v>3</v>
      </c>
      <c r="D111" s="4">
        <f>Data!AG106</f>
        <v>1627</v>
      </c>
      <c r="E111" s="8">
        <f>Data!AH106</f>
        <v>17.8179329226557</v>
      </c>
      <c r="F111" s="31">
        <f>Data!AI106</f>
        <v>5</v>
      </c>
      <c r="G111" s="31">
        <f>Data!AJ106</f>
        <v>4070</v>
      </c>
      <c r="H111" s="8">
        <f>Data!AK106</f>
        <v>26.743326488706401</v>
      </c>
      <c r="I111" s="31">
        <f>Data!AL106</f>
        <v>3</v>
      </c>
      <c r="J111" s="31">
        <f>Data!AM106</f>
        <v>259</v>
      </c>
      <c r="K111" s="8">
        <f>Data!AN106</f>
        <v>2.8364134154688601</v>
      </c>
      <c r="L111" s="31">
        <f t="shared" si="3"/>
        <v>11</v>
      </c>
      <c r="M111" s="31">
        <f t="shared" si="4"/>
        <v>5956</v>
      </c>
      <c r="N111" s="8">
        <f t="shared" si="5"/>
        <v>17.789061041627779</v>
      </c>
      <c r="O111" s="31">
        <f>Data!AO106</f>
        <v>0</v>
      </c>
      <c r="P111" s="31">
        <f>Data!AP106</f>
        <v>0</v>
      </c>
      <c r="Q111" s="8">
        <f>Data!AQ106</f>
        <v>0</v>
      </c>
      <c r="R111" s="44" t="str">
        <f>Data!AV106</f>
        <v>Western</v>
      </c>
    </row>
    <row r="112" spans="1:18" x14ac:dyDescent="0.25">
      <c r="A112" s="2" t="str">
        <f>Data!A107</f>
        <v>Rappahannock</v>
      </c>
      <c r="B112" s="4">
        <f>Data!AE107</f>
        <v>1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0</v>
      </c>
      <c r="G112" s="31">
        <f>Data!AJ107</f>
        <v>0</v>
      </c>
      <c r="H112" s="8">
        <f>Data!AK107</f>
        <v>0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0</v>
      </c>
      <c r="M112" s="31">
        <f t="shared" si="4"/>
        <v>0</v>
      </c>
      <c r="N112" s="8">
        <f t="shared" si="5"/>
        <v>0</v>
      </c>
      <c r="O112" s="31">
        <f>Data!AO107</f>
        <v>1</v>
      </c>
      <c r="P112" s="31">
        <f>Data!AP107</f>
        <v>1725</v>
      </c>
      <c r="Q112" s="8">
        <f>Data!AQ107</f>
        <v>56.673511293634498</v>
      </c>
      <c r="R112" s="44" t="str">
        <f>Data!AV107</f>
        <v>Northern</v>
      </c>
    </row>
    <row r="113" spans="1:18" x14ac:dyDescent="0.25">
      <c r="A113" s="2" t="str">
        <f>Data!A108</f>
        <v>Richmond City</v>
      </c>
      <c r="B113" s="4">
        <f>Data!AE108</f>
        <v>71</v>
      </c>
      <c r="C113" s="4">
        <f>Data!AF108</f>
        <v>12</v>
      </c>
      <c r="D113" s="4">
        <f>Data!AG108</f>
        <v>4635</v>
      </c>
      <c r="E113" s="8">
        <f>Data!AH108</f>
        <v>12.689938398357301</v>
      </c>
      <c r="F113" s="31">
        <f>Data!AI108</f>
        <v>13</v>
      </c>
      <c r="G113" s="31">
        <f>Data!AJ108</f>
        <v>16220</v>
      </c>
      <c r="H113" s="8">
        <f>Data!AK108</f>
        <v>40.991944400568599</v>
      </c>
      <c r="I113" s="31">
        <f>Data!AL108</f>
        <v>19</v>
      </c>
      <c r="J113" s="31">
        <f>Data!AM108</f>
        <v>5556</v>
      </c>
      <c r="K113" s="8">
        <f>Data!AN108</f>
        <v>9.6072625094563904</v>
      </c>
      <c r="L113" s="31">
        <f t="shared" si="3"/>
        <v>44</v>
      </c>
      <c r="M113" s="31">
        <f t="shared" si="4"/>
        <v>26411</v>
      </c>
      <c r="N113" s="8">
        <f t="shared" si="5"/>
        <v>19.720739219712527</v>
      </c>
      <c r="O113" s="31">
        <f>Data!AO108</f>
        <v>24</v>
      </c>
      <c r="P113" s="31">
        <f>Data!AP108</f>
        <v>31624</v>
      </c>
      <c r="Q113" s="8">
        <f>Data!AQ108</f>
        <v>43.290896646132801</v>
      </c>
      <c r="R113" s="44" t="str">
        <f>Data!AV108</f>
        <v>Central</v>
      </c>
    </row>
    <row r="114" spans="1:18" x14ac:dyDescent="0.25">
      <c r="A114" s="2" t="str">
        <f>Data!A109</f>
        <v>Richmond County</v>
      </c>
      <c r="B114" s="4">
        <f>Data!AE109</f>
        <v>0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0</v>
      </c>
      <c r="G114" s="31">
        <f>Data!AJ109</f>
        <v>0</v>
      </c>
      <c r="H114" s="8">
        <f>Data!AK109</f>
        <v>0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0</v>
      </c>
      <c r="M114" s="31">
        <f t="shared" si="4"/>
        <v>0</v>
      </c>
      <c r="N114" s="8">
        <f t="shared" si="5"/>
        <v>0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5">
      <c r="A115" s="2" t="str">
        <f>Data!A110</f>
        <v>Roanoke City</v>
      </c>
      <c r="B115" s="4">
        <f>Data!AE110</f>
        <v>100</v>
      </c>
      <c r="C115" s="4">
        <f>Data!AF110</f>
        <v>24</v>
      </c>
      <c r="D115" s="4">
        <f>Data!AG110</f>
        <v>9571</v>
      </c>
      <c r="E115" s="8">
        <f>Data!AH110</f>
        <v>13.1019849418207</v>
      </c>
      <c r="F115" s="31">
        <f>Data!AI110</f>
        <v>31</v>
      </c>
      <c r="G115" s="31">
        <f>Data!AJ110</f>
        <v>21148</v>
      </c>
      <c r="H115" s="8">
        <f>Data!AK110</f>
        <v>22.412929721136699</v>
      </c>
      <c r="I115" s="31">
        <f>Data!AL110</f>
        <v>23</v>
      </c>
      <c r="J115" s="31">
        <f>Data!AM110</f>
        <v>15845</v>
      </c>
      <c r="K115" s="8">
        <f>Data!AN110</f>
        <v>22.633693420230301</v>
      </c>
      <c r="L115" s="31">
        <f t="shared" si="3"/>
        <v>78</v>
      </c>
      <c r="M115" s="31">
        <f t="shared" si="4"/>
        <v>46564</v>
      </c>
      <c r="N115" s="8">
        <f t="shared" si="5"/>
        <v>19.613120623387566</v>
      </c>
      <c r="O115" s="31">
        <f>Data!AO110</f>
        <v>15</v>
      </c>
      <c r="P115" s="31">
        <f>Data!AP110</f>
        <v>19188</v>
      </c>
      <c r="Q115" s="8">
        <f>Data!AQ110</f>
        <v>42.0271047227926</v>
      </c>
      <c r="R115" s="44" t="str">
        <f>Data!AV110</f>
        <v>Piedmont</v>
      </c>
    </row>
    <row r="116" spans="1:18" x14ac:dyDescent="0.25">
      <c r="A116" s="2" t="str">
        <f>Data!A111</f>
        <v>Roanoke County</v>
      </c>
      <c r="B116" s="4">
        <f>Data!AE111</f>
        <v>53</v>
      </c>
      <c r="C116" s="4">
        <f>Data!AF111</f>
        <v>28</v>
      </c>
      <c r="D116" s="4">
        <f>Data!AG111</f>
        <v>11081</v>
      </c>
      <c r="E116" s="8">
        <f>Data!AH111</f>
        <v>13.0020533880903</v>
      </c>
      <c r="F116" s="31">
        <f>Data!AI111</f>
        <v>12</v>
      </c>
      <c r="G116" s="31">
        <f>Data!AJ111</f>
        <v>10379</v>
      </c>
      <c r="H116" s="8">
        <f>Data!AK111</f>
        <v>28.416153319644099</v>
      </c>
      <c r="I116" s="31">
        <f>Data!AL111</f>
        <v>3</v>
      </c>
      <c r="J116" s="31">
        <f>Data!AM111</f>
        <v>1641</v>
      </c>
      <c r="K116" s="8">
        <f>Data!AN111</f>
        <v>17.9712525667351</v>
      </c>
      <c r="L116" s="31">
        <f t="shared" si="3"/>
        <v>43</v>
      </c>
      <c r="M116" s="31">
        <f t="shared" si="4"/>
        <v>23101</v>
      </c>
      <c r="N116" s="8">
        <f t="shared" si="5"/>
        <v>17.650350986103813</v>
      </c>
      <c r="O116" s="31">
        <f>Data!AO111</f>
        <v>8</v>
      </c>
      <c r="P116" s="31">
        <f>Data!AP111</f>
        <v>5656</v>
      </c>
      <c r="Q116" s="8">
        <f>Data!AQ111</f>
        <v>23.227926078028698</v>
      </c>
      <c r="R116" s="44" t="str">
        <f>Data!AV111</f>
        <v>Piedmont</v>
      </c>
    </row>
    <row r="117" spans="1:18" x14ac:dyDescent="0.25">
      <c r="A117" s="2" t="str">
        <f>Data!A112</f>
        <v>Rockbridge</v>
      </c>
      <c r="B117" s="4">
        <f>Data!AE112</f>
        <v>17</v>
      </c>
      <c r="C117" s="4">
        <f>Data!AF112</f>
        <v>9</v>
      </c>
      <c r="D117" s="4">
        <f>Data!AG112</f>
        <v>2824</v>
      </c>
      <c r="E117" s="8">
        <f>Data!AH112</f>
        <v>10.3089208304814</v>
      </c>
      <c r="F117" s="31">
        <f>Data!AI112</f>
        <v>3</v>
      </c>
      <c r="G117" s="31">
        <f>Data!AJ112</f>
        <v>5009</v>
      </c>
      <c r="H117" s="8">
        <f>Data!AK112</f>
        <v>54.855578370978797</v>
      </c>
      <c r="I117" s="31">
        <f>Data!AL112</f>
        <v>4</v>
      </c>
      <c r="J117" s="31">
        <f>Data!AM112</f>
        <v>267</v>
      </c>
      <c r="K117" s="8">
        <f>Data!AN112</f>
        <v>2.1930184804928099</v>
      </c>
      <c r="L117" s="31">
        <f t="shared" si="3"/>
        <v>16</v>
      </c>
      <c r="M117" s="31">
        <f t="shared" si="4"/>
        <v>8100</v>
      </c>
      <c r="N117" s="8">
        <f t="shared" si="5"/>
        <v>16.632443531827516</v>
      </c>
      <c r="O117" s="31">
        <f>Data!AO112</f>
        <v>0</v>
      </c>
      <c r="P117" s="31">
        <f>Data!AP112</f>
        <v>0</v>
      </c>
      <c r="Q117" s="8">
        <f>Data!AQ112</f>
        <v>0</v>
      </c>
      <c r="R117" s="44" t="str">
        <f>Data!AV112</f>
        <v>Piedmont</v>
      </c>
    </row>
    <row r="118" spans="1:18" x14ac:dyDescent="0.25">
      <c r="A118" s="2" t="str">
        <f>Data!A113</f>
        <v>Rockingham</v>
      </c>
      <c r="B118" s="4">
        <f>Data!AE113</f>
        <v>50</v>
      </c>
      <c r="C118" s="4">
        <f>Data!AF113</f>
        <v>5</v>
      </c>
      <c r="D118" s="4">
        <f>Data!AG113</f>
        <v>4113</v>
      </c>
      <c r="E118" s="8">
        <f>Data!AH113</f>
        <v>27.025872689938399</v>
      </c>
      <c r="F118" s="31">
        <f>Data!AI113</f>
        <v>23</v>
      </c>
      <c r="G118" s="31">
        <f>Data!AJ113</f>
        <v>24809</v>
      </c>
      <c r="H118" s="8">
        <f>Data!AK113</f>
        <v>35.438264440674899</v>
      </c>
      <c r="I118" s="31">
        <f>Data!AL113</f>
        <v>4</v>
      </c>
      <c r="J118" s="31">
        <f>Data!AM113</f>
        <v>939</v>
      </c>
      <c r="K118" s="8">
        <f>Data!AN113</f>
        <v>7.7125256673511302</v>
      </c>
      <c r="L118" s="31">
        <f t="shared" si="3"/>
        <v>32</v>
      </c>
      <c r="M118" s="31">
        <f t="shared" si="4"/>
        <v>29861</v>
      </c>
      <c r="N118" s="8">
        <f t="shared" si="5"/>
        <v>30.65811088295688</v>
      </c>
      <c r="O118" s="31">
        <f>Data!AO113</f>
        <v>15</v>
      </c>
      <c r="P118" s="31">
        <f>Data!AP113</f>
        <v>22618</v>
      </c>
      <c r="Q118" s="8">
        <f>Data!AQ113</f>
        <v>49.539767282683101</v>
      </c>
      <c r="R118" s="44" t="str">
        <f>Data!AV113</f>
        <v>Northern</v>
      </c>
    </row>
    <row r="119" spans="1:18" x14ac:dyDescent="0.25">
      <c r="A119" s="2" t="str">
        <f>Data!A114</f>
        <v>Russell</v>
      </c>
      <c r="B119" s="4">
        <f>Data!AE114</f>
        <v>30</v>
      </c>
      <c r="C119" s="4">
        <f>Data!AF114</f>
        <v>7</v>
      </c>
      <c r="D119" s="4">
        <f>Data!AG114</f>
        <v>1939</v>
      </c>
      <c r="E119" s="8">
        <f>Data!AH114</f>
        <v>9.1006160164271108</v>
      </c>
      <c r="F119" s="31">
        <f>Data!AI114</f>
        <v>7</v>
      </c>
      <c r="G119" s="31">
        <f>Data!AJ114</f>
        <v>8936</v>
      </c>
      <c r="H119" s="8">
        <f>Data!AK114</f>
        <v>41.9407450865356</v>
      </c>
      <c r="I119" s="31">
        <f>Data!AL114</f>
        <v>6</v>
      </c>
      <c r="J119" s="31">
        <f>Data!AM114</f>
        <v>3428</v>
      </c>
      <c r="K119" s="8">
        <f>Data!AN114</f>
        <v>18.770704996577699</v>
      </c>
      <c r="L119" s="31">
        <f t="shared" si="3"/>
        <v>20</v>
      </c>
      <c r="M119" s="31">
        <f t="shared" si="4"/>
        <v>14303</v>
      </c>
      <c r="N119" s="8">
        <f t="shared" si="5"/>
        <v>23.495687885010266</v>
      </c>
      <c r="O119" s="31">
        <f>Data!AO114</f>
        <v>10</v>
      </c>
      <c r="P119" s="31">
        <f>Data!AP114</f>
        <v>14846</v>
      </c>
      <c r="Q119" s="8">
        <f>Data!AQ114</f>
        <v>48.775359342915799</v>
      </c>
      <c r="R119" s="44" t="str">
        <f>Data!AV114</f>
        <v>Western</v>
      </c>
    </row>
    <row r="120" spans="1:18" x14ac:dyDescent="0.25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5">
      <c r="A121" s="2" t="str">
        <f>Data!A116</f>
        <v>Scott</v>
      </c>
      <c r="B121" s="4">
        <f>Data!AE116</f>
        <v>17</v>
      </c>
      <c r="C121" s="4">
        <f>Data!AF116</f>
        <v>7</v>
      </c>
      <c r="D121" s="4">
        <f>Data!AG116</f>
        <v>1469</v>
      </c>
      <c r="E121" s="8">
        <f>Data!AH116</f>
        <v>6.8946905250806703</v>
      </c>
      <c r="F121" s="31">
        <f>Data!AI116</f>
        <v>2</v>
      </c>
      <c r="G121" s="31">
        <f>Data!AJ116</f>
        <v>1532</v>
      </c>
      <c r="H121" s="8">
        <f>Data!AK116</f>
        <v>25.166324435318302</v>
      </c>
      <c r="I121" s="31">
        <f>Data!AL116</f>
        <v>5</v>
      </c>
      <c r="J121" s="31">
        <f>Data!AM116</f>
        <v>845</v>
      </c>
      <c r="K121" s="8">
        <f>Data!AN116</f>
        <v>5.5523613963039002</v>
      </c>
      <c r="L121" s="31">
        <f t="shared" si="3"/>
        <v>14</v>
      </c>
      <c r="M121" s="31">
        <f t="shared" si="4"/>
        <v>3846</v>
      </c>
      <c r="N121" s="8">
        <f t="shared" si="5"/>
        <v>9.025520680551482</v>
      </c>
      <c r="O121" s="31">
        <f>Data!AO116</f>
        <v>3</v>
      </c>
      <c r="P121" s="31">
        <f>Data!AP116</f>
        <v>3443</v>
      </c>
      <c r="Q121" s="8">
        <f>Data!AQ116</f>
        <v>37.705681040383297</v>
      </c>
      <c r="R121" s="44" t="str">
        <f>Data!AV116</f>
        <v>Western</v>
      </c>
    </row>
    <row r="122" spans="1:18" x14ac:dyDescent="0.25">
      <c r="A122" s="2" t="str">
        <f>Data!A117</f>
        <v>Shenandoah</v>
      </c>
      <c r="B122" s="4">
        <f>Data!AE117</f>
        <v>14</v>
      </c>
      <c r="C122" s="4">
        <f>Data!AF117</f>
        <v>3</v>
      </c>
      <c r="D122" s="4">
        <f>Data!AG117</f>
        <v>1738</v>
      </c>
      <c r="E122" s="8">
        <f>Data!AH117</f>
        <v>19.033538672142399</v>
      </c>
      <c r="F122" s="31">
        <f>Data!AI117</f>
        <v>5</v>
      </c>
      <c r="G122" s="31">
        <f>Data!AJ117</f>
        <v>5484</v>
      </c>
      <c r="H122" s="8">
        <f>Data!AK117</f>
        <v>36.034496919917899</v>
      </c>
      <c r="I122" s="31">
        <f>Data!AL117</f>
        <v>4</v>
      </c>
      <c r="J122" s="31">
        <f>Data!AM117</f>
        <v>461</v>
      </c>
      <c r="K122" s="8">
        <f>Data!AN117</f>
        <v>3.7864476386037</v>
      </c>
      <c r="L122" s="31">
        <f t="shared" si="3"/>
        <v>12</v>
      </c>
      <c r="M122" s="31">
        <f t="shared" si="4"/>
        <v>7683</v>
      </c>
      <c r="N122" s="8">
        <f t="shared" si="5"/>
        <v>21.034907597535934</v>
      </c>
      <c r="O122" s="31">
        <f>Data!AO117</f>
        <v>1</v>
      </c>
      <c r="P122" s="31">
        <f>Data!AP117</f>
        <v>1288</v>
      </c>
      <c r="Q122" s="8">
        <f>Data!AQ117</f>
        <v>42.316221765913802</v>
      </c>
      <c r="R122" s="44" t="str">
        <f>Data!AV117</f>
        <v>Northern</v>
      </c>
    </row>
    <row r="123" spans="1:18" x14ac:dyDescent="0.25">
      <c r="A123" s="2" t="str">
        <f>Data!A118</f>
        <v>Smyth</v>
      </c>
      <c r="B123" s="4">
        <f>Data!AE118</f>
        <v>23</v>
      </c>
      <c r="C123" s="4">
        <f>Data!AF118</f>
        <v>3</v>
      </c>
      <c r="D123" s="4">
        <f>Data!AG118</f>
        <v>951</v>
      </c>
      <c r="E123" s="8">
        <f>Data!AH118</f>
        <v>10.4147843942505</v>
      </c>
      <c r="F123" s="31">
        <f>Data!AI118</f>
        <v>16</v>
      </c>
      <c r="G123" s="31">
        <f>Data!AJ118</f>
        <v>11254</v>
      </c>
      <c r="H123" s="8">
        <f>Data!AK118</f>
        <v>23.108829568788501</v>
      </c>
      <c r="I123" s="31">
        <f>Data!AL118</f>
        <v>1</v>
      </c>
      <c r="J123" s="31">
        <f>Data!AM118</f>
        <v>13</v>
      </c>
      <c r="K123" s="8">
        <f>Data!AN118</f>
        <v>0.42710472279260803</v>
      </c>
      <c r="L123" s="31">
        <f t="shared" si="3"/>
        <v>20</v>
      </c>
      <c r="M123" s="31">
        <f t="shared" si="4"/>
        <v>12218</v>
      </c>
      <c r="N123" s="8">
        <f t="shared" si="5"/>
        <v>20.070636550308006</v>
      </c>
      <c r="O123" s="31">
        <f>Data!AO118</f>
        <v>3</v>
      </c>
      <c r="P123" s="31">
        <f>Data!AP118</f>
        <v>4075</v>
      </c>
      <c r="Q123" s="8">
        <f>Data!AQ118</f>
        <v>44.6269678302532</v>
      </c>
      <c r="R123" s="44" t="str">
        <f>Data!AV118</f>
        <v>Western</v>
      </c>
    </row>
    <row r="124" spans="1:18" x14ac:dyDescent="0.25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5">
      <c r="A125" s="2" t="str">
        <f>Data!A120</f>
        <v>Spotsylvania</v>
      </c>
      <c r="B125" s="4">
        <f>Data!AE120</f>
        <v>25</v>
      </c>
      <c r="C125" s="4">
        <f>Data!AF120</f>
        <v>9</v>
      </c>
      <c r="D125" s="4">
        <f>Data!AG120</f>
        <v>4853</v>
      </c>
      <c r="E125" s="8">
        <f>Data!AH120</f>
        <v>17.7157198266028</v>
      </c>
      <c r="F125" s="31">
        <f>Data!AI120</f>
        <v>3</v>
      </c>
      <c r="G125" s="31">
        <f>Data!AJ120</f>
        <v>3716</v>
      </c>
      <c r="H125" s="8">
        <f>Data!AK120</f>
        <v>40.695414099931597</v>
      </c>
      <c r="I125" s="31">
        <f>Data!AL120</f>
        <v>4</v>
      </c>
      <c r="J125" s="31">
        <f>Data!AM120</f>
        <v>668</v>
      </c>
      <c r="K125" s="8">
        <f>Data!AN120</f>
        <v>5.4866529774127297</v>
      </c>
      <c r="L125" s="31">
        <f t="shared" si="3"/>
        <v>16</v>
      </c>
      <c r="M125" s="31">
        <f t="shared" si="4"/>
        <v>9237</v>
      </c>
      <c r="N125" s="8">
        <f t="shared" si="5"/>
        <v>18.967145790554415</v>
      </c>
      <c r="O125" s="31">
        <f>Data!AO120</f>
        <v>9</v>
      </c>
      <c r="P125" s="31">
        <f>Data!AP120</f>
        <v>11787</v>
      </c>
      <c r="Q125" s="8">
        <f>Data!AQ120</f>
        <v>43.028062970568101</v>
      </c>
      <c r="R125" s="44" t="str">
        <f>Data!AV120</f>
        <v>Northern</v>
      </c>
    </row>
    <row r="126" spans="1:18" x14ac:dyDescent="0.25">
      <c r="A126" s="2" t="str">
        <f>Data!A121</f>
        <v>Stafford</v>
      </c>
      <c r="B126" s="4">
        <f>Data!AE121</f>
        <v>15</v>
      </c>
      <c r="C126" s="4">
        <f>Data!AF121</f>
        <v>7</v>
      </c>
      <c r="D126" s="4">
        <f>Data!AG121</f>
        <v>2591</v>
      </c>
      <c r="E126" s="8">
        <f>Data!AH121</f>
        <v>12.1607509533588</v>
      </c>
      <c r="F126" s="31">
        <f>Data!AI121</f>
        <v>0</v>
      </c>
      <c r="G126" s="31">
        <f>Data!AJ121</f>
        <v>0</v>
      </c>
      <c r="H126" s="8">
        <f>Data!AK121</f>
        <v>0</v>
      </c>
      <c r="I126" s="31">
        <f>Data!AL121</f>
        <v>3</v>
      </c>
      <c r="J126" s="31">
        <f>Data!AM121</f>
        <v>611</v>
      </c>
      <c r="K126" s="8">
        <f>Data!AN121</f>
        <v>6.69130732375086</v>
      </c>
      <c r="L126" s="31">
        <f t="shared" si="3"/>
        <v>10</v>
      </c>
      <c r="M126" s="31">
        <f t="shared" si="4"/>
        <v>3202</v>
      </c>
      <c r="N126" s="8">
        <f t="shared" si="5"/>
        <v>10.519917864476385</v>
      </c>
      <c r="O126" s="31">
        <f>Data!AO121</f>
        <v>4</v>
      </c>
      <c r="P126" s="31">
        <f>Data!AP121</f>
        <v>7028</v>
      </c>
      <c r="Q126" s="8">
        <f>Data!AQ121</f>
        <v>57.724845995893197</v>
      </c>
      <c r="R126" s="44" t="str">
        <f>Data!AV121</f>
        <v>Northern</v>
      </c>
    </row>
    <row r="127" spans="1:18" x14ac:dyDescent="0.25">
      <c r="A127" s="2" t="str">
        <f>Data!A122</f>
        <v>Staunton</v>
      </c>
      <c r="B127" s="4">
        <f>Data!AE122</f>
        <v>52</v>
      </c>
      <c r="C127" s="4">
        <f>Data!AF122</f>
        <v>17</v>
      </c>
      <c r="D127" s="4">
        <f>Data!AG122</f>
        <v>7612</v>
      </c>
      <c r="E127" s="8">
        <f>Data!AH122</f>
        <v>14.7109554293997</v>
      </c>
      <c r="F127" s="31">
        <f>Data!AI122</f>
        <v>10</v>
      </c>
      <c r="G127" s="31">
        <f>Data!AJ122</f>
        <v>13820</v>
      </c>
      <c r="H127" s="8">
        <f>Data!AK122</f>
        <v>45.404517453798803</v>
      </c>
      <c r="I127" s="31">
        <f>Data!AL122</f>
        <v>9</v>
      </c>
      <c r="J127" s="31">
        <f>Data!AM122</f>
        <v>2236</v>
      </c>
      <c r="K127" s="8">
        <f>Data!AN122</f>
        <v>8.1624458133698408</v>
      </c>
      <c r="L127" s="31">
        <f t="shared" si="3"/>
        <v>36</v>
      </c>
      <c r="M127" s="31">
        <f t="shared" si="4"/>
        <v>23668</v>
      </c>
      <c r="N127" s="8">
        <f t="shared" si="5"/>
        <v>21.599817476614191</v>
      </c>
      <c r="O127" s="31">
        <f>Data!AO122</f>
        <v>13</v>
      </c>
      <c r="P127" s="31">
        <f>Data!AP122</f>
        <v>23686</v>
      </c>
      <c r="Q127" s="8">
        <f>Data!AQ122</f>
        <v>59.860369609856299</v>
      </c>
      <c r="R127" s="44" t="str">
        <f>Data!AV122</f>
        <v>Piedmont</v>
      </c>
    </row>
    <row r="128" spans="1:18" x14ac:dyDescent="0.25">
      <c r="A128" s="2" t="str">
        <f>Data!A123</f>
        <v>Suffolk</v>
      </c>
      <c r="B128" s="4">
        <f>Data!AE123</f>
        <v>16</v>
      </c>
      <c r="C128" s="4">
        <f>Data!AF123</f>
        <v>1</v>
      </c>
      <c r="D128" s="4">
        <f>Data!AG123</f>
        <v>720</v>
      </c>
      <c r="E128" s="8">
        <f>Data!AH123</f>
        <v>23.6550308008214</v>
      </c>
      <c r="F128" s="31">
        <f>Data!AI123</f>
        <v>8</v>
      </c>
      <c r="G128" s="31">
        <f>Data!AJ123</f>
        <v>8333</v>
      </c>
      <c r="H128" s="8">
        <f>Data!AK123</f>
        <v>34.2217659137577</v>
      </c>
      <c r="I128" s="31">
        <f>Data!AL123</f>
        <v>0</v>
      </c>
      <c r="J128" s="31">
        <f>Data!AM123</f>
        <v>0</v>
      </c>
      <c r="K128" s="8">
        <f>Data!AN123</f>
        <v>0</v>
      </c>
      <c r="L128" s="31">
        <f t="shared" si="3"/>
        <v>9</v>
      </c>
      <c r="M128" s="31">
        <f t="shared" si="4"/>
        <v>9053</v>
      </c>
      <c r="N128" s="8">
        <f t="shared" si="5"/>
        <v>33.047684234542551</v>
      </c>
      <c r="O128" s="31">
        <f>Data!AO123</f>
        <v>6</v>
      </c>
      <c r="P128" s="31">
        <f>Data!AP123</f>
        <v>2397</v>
      </c>
      <c r="Q128" s="8">
        <f>Data!AQ123</f>
        <v>13.1252566735113</v>
      </c>
      <c r="R128" s="44" t="str">
        <f>Data!AV123</f>
        <v>Eastern</v>
      </c>
    </row>
    <row r="129" spans="1:18" x14ac:dyDescent="0.25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5">
      <c r="A130" s="2" t="str">
        <f>Data!A125</f>
        <v>Sussex</v>
      </c>
      <c r="B130" s="4">
        <f>Data!AE125</f>
        <v>8</v>
      </c>
      <c r="C130" s="4">
        <f>Data!AF125</f>
        <v>3</v>
      </c>
      <c r="D130" s="4">
        <f>Data!AG125</f>
        <v>540</v>
      </c>
      <c r="E130" s="8">
        <f>Data!AH125</f>
        <v>5.9137577002053403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5</v>
      </c>
      <c r="J130" s="31">
        <f>Data!AM125</f>
        <v>1145</v>
      </c>
      <c r="K130" s="8">
        <f>Data!AN125</f>
        <v>7.5236139630390104</v>
      </c>
      <c r="L130" s="31">
        <f t="shared" si="3"/>
        <v>8</v>
      </c>
      <c r="M130" s="31">
        <f t="shared" si="4"/>
        <v>1685</v>
      </c>
      <c r="N130" s="8">
        <f t="shared" si="5"/>
        <v>6.9199178644763863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5">
      <c r="A131" s="2" t="str">
        <f>Data!A126</f>
        <v>Tazewell</v>
      </c>
      <c r="B131" s="4">
        <f>Data!AE126</f>
        <v>53</v>
      </c>
      <c r="C131" s="4">
        <f>Data!AF126</f>
        <v>15</v>
      </c>
      <c r="D131" s="4">
        <f>Data!AG126</f>
        <v>9348</v>
      </c>
      <c r="E131" s="8">
        <f>Data!AH126</f>
        <v>20.474743326488699</v>
      </c>
      <c r="F131" s="31">
        <f>Data!AI126</f>
        <v>14</v>
      </c>
      <c r="G131" s="31">
        <f>Data!AJ126</f>
        <v>7036</v>
      </c>
      <c r="H131" s="8">
        <f>Data!AK126</f>
        <v>16.511586975652701</v>
      </c>
      <c r="I131" s="31">
        <f>Data!AL126</f>
        <v>9</v>
      </c>
      <c r="J131" s="31">
        <f>Data!AM126</f>
        <v>2447</v>
      </c>
      <c r="K131" s="8">
        <f>Data!AN126</f>
        <v>8.9326945014830006</v>
      </c>
      <c r="L131" s="31">
        <f t="shared" si="3"/>
        <v>38</v>
      </c>
      <c r="M131" s="31">
        <f t="shared" si="4"/>
        <v>18831</v>
      </c>
      <c r="N131" s="8">
        <f t="shared" si="5"/>
        <v>16.280989949205662</v>
      </c>
      <c r="O131" s="31">
        <f>Data!AO126</f>
        <v>9</v>
      </c>
      <c r="P131" s="31">
        <f>Data!AP126</f>
        <v>10291</v>
      </c>
      <c r="Q131" s="8">
        <f>Data!AQ126</f>
        <v>37.566963267168603</v>
      </c>
      <c r="R131" s="44" t="str">
        <f>Data!AV126</f>
        <v>Western</v>
      </c>
    </row>
    <row r="132" spans="1:18" x14ac:dyDescent="0.25">
      <c r="A132" s="2" t="str">
        <f>Data!A127</f>
        <v>Virginia Beach</v>
      </c>
      <c r="B132" s="4">
        <f>Data!AE127</f>
        <v>97</v>
      </c>
      <c r="C132" s="4">
        <f>Data!AF127</f>
        <v>30</v>
      </c>
      <c r="D132" s="4">
        <f>Data!AG127</f>
        <v>8703</v>
      </c>
      <c r="E132" s="8">
        <f>Data!AH127</f>
        <v>9.5310061601642708</v>
      </c>
      <c r="F132" s="31">
        <f>Data!AI127</f>
        <v>27</v>
      </c>
      <c r="G132" s="31">
        <f>Data!AJ127</f>
        <v>29995</v>
      </c>
      <c r="H132" s="8">
        <f>Data!AK127</f>
        <v>36.4985930489011</v>
      </c>
      <c r="I132" s="31">
        <f>Data!AL127</f>
        <v>24</v>
      </c>
      <c r="J132" s="31">
        <f>Data!AM127</f>
        <v>3653</v>
      </c>
      <c r="K132" s="8">
        <f>Data!AN127</f>
        <v>5.0006844626967801</v>
      </c>
      <c r="L132" s="31">
        <f t="shared" si="3"/>
        <v>81</v>
      </c>
      <c r="M132" s="31">
        <f t="shared" si="4"/>
        <v>42351</v>
      </c>
      <c r="N132" s="8">
        <f t="shared" si="5"/>
        <v>17.177884249752832</v>
      </c>
      <c r="O132" s="31">
        <f>Data!AO127</f>
        <v>16</v>
      </c>
      <c r="P132" s="31">
        <f>Data!AP127</f>
        <v>21644</v>
      </c>
      <c r="Q132" s="8">
        <f>Data!AQ127</f>
        <v>44.4435318275154</v>
      </c>
      <c r="R132" s="44" t="str">
        <f>Data!AV127</f>
        <v>Eastern</v>
      </c>
    </row>
    <row r="133" spans="1:18" x14ac:dyDescent="0.25">
      <c r="A133" s="2" t="str">
        <f>Data!A128</f>
        <v>Warren</v>
      </c>
      <c r="B133" s="4">
        <f>Data!AE128</f>
        <v>8</v>
      </c>
      <c r="C133" s="4">
        <f>Data!AF128</f>
        <v>2</v>
      </c>
      <c r="D133" s="4">
        <f>Data!AG128</f>
        <v>913</v>
      </c>
      <c r="E133" s="8">
        <f>Data!AH128</f>
        <v>14.9979466119097</v>
      </c>
      <c r="F133" s="31">
        <f>Data!AI128</f>
        <v>4</v>
      </c>
      <c r="G133" s="31">
        <f>Data!AJ128</f>
        <v>3977</v>
      </c>
      <c r="H133" s="8">
        <f>Data!AK128</f>
        <v>32.6652977412731</v>
      </c>
      <c r="I133" s="31">
        <f>Data!AL128</f>
        <v>2</v>
      </c>
      <c r="J133" s="31">
        <f>Data!AM128</f>
        <v>240</v>
      </c>
      <c r="K133" s="8">
        <f>Data!AN128</f>
        <v>3.9425051334702301</v>
      </c>
      <c r="L133" s="31">
        <f t="shared" si="3"/>
        <v>8</v>
      </c>
      <c r="M133" s="31">
        <f t="shared" si="4"/>
        <v>5130</v>
      </c>
      <c r="N133" s="8">
        <f t="shared" si="5"/>
        <v>21.067761806981519</v>
      </c>
      <c r="O133" s="31">
        <f>Data!AO128</f>
        <v>0</v>
      </c>
      <c r="P133" s="31">
        <f>Data!AP128</f>
        <v>0</v>
      </c>
      <c r="Q133" s="8">
        <f>Data!AQ128</f>
        <v>0</v>
      </c>
      <c r="R133" s="44" t="str">
        <f>Data!AV128</f>
        <v>Northern</v>
      </c>
    </row>
    <row r="134" spans="1:18" x14ac:dyDescent="0.25">
      <c r="A134" s="2" t="str">
        <f>Data!A129</f>
        <v>Washington</v>
      </c>
      <c r="B134" s="4">
        <f>Data!AE129</f>
        <v>25</v>
      </c>
      <c r="C134" s="4">
        <f>Data!AF129</f>
        <v>4</v>
      </c>
      <c r="D134" s="4">
        <f>Data!AG129</f>
        <v>599</v>
      </c>
      <c r="E134" s="8">
        <f>Data!AH129</f>
        <v>4.9199178644763899</v>
      </c>
      <c r="F134" s="31">
        <f>Data!AI129</f>
        <v>12</v>
      </c>
      <c r="G134" s="31">
        <f>Data!AJ129</f>
        <v>11403</v>
      </c>
      <c r="H134" s="8">
        <f>Data!AK129</f>
        <v>31.219712525667401</v>
      </c>
      <c r="I134" s="31">
        <f>Data!AL129</f>
        <v>6</v>
      </c>
      <c r="J134" s="31">
        <f>Data!AM129</f>
        <v>2374</v>
      </c>
      <c r="K134" s="8">
        <f>Data!AN129</f>
        <v>12.9993155373032</v>
      </c>
      <c r="L134" s="31">
        <f t="shared" si="3"/>
        <v>22</v>
      </c>
      <c r="M134" s="31">
        <f t="shared" si="4"/>
        <v>14376</v>
      </c>
      <c r="N134" s="8">
        <f t="shared" si="5"/>
        <v>21.468732499533321</v>
      </c>
      <c r="O134" s="31">
        <f>Data!AO129</f>
        <v>3</v>
      </c>
      <c r="P134" s="31">
        <f>Data!AP129</f>
        <v>5111</v>
      </c>
      <c r="Q134" s="8">
        <f>Data!AQ129</f>
        <v>55.972621492128702</v>
      </c>
      <c r="R134" s="44" t="str">
        <f>Data!AV129</f>
        <v>Western</v>
      </c>
    </row>
    <row r="135" spans="1:18" x14ac:dyDescent="0.25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5">
      <c r="A136" s="2" t="str">
        <f>Data!A131</f>
        <v>Westmoreland</v>
      </c>
      <c r="B136" s="4">
        <f>Data!AE131</f>
        <v>5</v>
      </c>
      <c r="C136" s="4">
        <f>Data!AF131</f>
        <v>1</v>
      </c>
      <c r="D136" s="4">
        <f>Data!AG131</f>
        <v>507</v>
      </c>
      <c r="E136" s="8">
        <f>Data!AH131</f>
        <v>16.6570841889117</v>
      </c>
      <c r="F136" s="31">
        <f>Data!AI131</f>
        <v>1</v>
      </c>
      <c r="G136" s="31">
        <f>Data!AJ131</f>
        <v>805</v>
      </c>
      <c r="H136" s="8">
        <f>Data!AK131</f>
        <v>26.447638603696099</v>
      </c>
      <c r="I136" s="31">
        <f>Data!AL131</f>
        <v>2</v>
      </c>
      <c r="J136" s="31">
        <f>Data!AM131</f>
        <v>510</v>
      </c>
      <c r="K136" s="8">
        <f>Data!AN131</f>
        <v>8.3778234086242307</v>
      </c>
      <c r="L136" s="31">
        <f t="shared" ref="L136:L142" si="6">I136+F136+C136</f>
        <v>4</v>
      </c>
      <c r="M136" s="31">
        <f t="shared" ref="M136:M142" si="7">J136+G136+D136</f>
        <v>1822</v>
      </c>
      <c r="N136" s="8">
        <f t="shared" ref="N136:N141" si="8">IF(L136=0,0,(M136/L136)/30.4375)</f>
        <v>14.965092402464066</v>
      </c>
      <c r="O136" s="31">
        <f>Data!AO131</f>
        <v>1</v>
      </c>
      <c r="P136" s="31">
        <f>Data!AP131</f>
        <v>1735</v>
      </c>
      <c r="Q136" s="8">
        <f>Data!AQ131</f>
        <v>57.002053388090303</v>
      </c>
      <c r="R136" s="44" t="str">
        <f>Data!AV131</f>
        <v>Central</v>
      </c>
    </row>
    <row r="137" spans="1:18" x14ac:dyDescent="0.25">
      <c r="A137" s="2" t="str">
        <f>Data!A132</f>
        <v>Williamsburg</v>
      </c>
      <c r="B137" s="4">
        <f>Data!AE132</f>
        <v>2</v>
      </c>
      <c r="C137" s="4">
        <f>Data!AF132</f>
        <v>1</v>
      </c>
      <c r="D137" s="4">
        <f>Data!AG132</f>
        <v>347</v>
      </c>
      <c r="E137" s="8">
        <f>Data!AH132</f>
        <v>11.400410677618099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1</v>
      </c>
      <c r="J137" s="31">
        <f>Data!AM132</f>
        <v>521</v>
      </c>
      <c r="K137" s="8">
        <f>Data!AN132</f>
        <v>17.117043121149901</v>
      </c>
      <c r="L137" s="31">
        <f t="shared" si="6"/>
        <v>2</v>
      </c>
      <c r="M137" s="31">
        <f t="shared" si="7"/>
        <v>868</v>
      </c>
      <c r="N137" s="8">
        <f t="shared" si="8"/>
        <v>14.258726899383984</v>
      </c>
      <c r="O137" s="31">
        <f>Data!AO132</f>
        <v>0</v>
      </c>
      <c r="P137" s="31">
        <f>Data!AP132</f>
        <v>0</v>
      </c>
      <c r="Q137" s="8">
        <f>Data!AQ132</f>
        <v>0</v>
      </c>
      <c r="R137" s="44" t="str">
        <f>Data!AV132</f>
        <v>Eastern</v>
      </c>
    </row>
    <row r="138" spans="1:18" x14ac:dyDescent="0.25">
      <c r="A138" s="2" t="str">
        <f>Data!A133</f>
        <v>Winchester</v>
      </c>
      <c r="B138" s="4">
        <f>Data!AE133</f>
        <v>35</v>
      </c>
      <c r="C138" s="4">
        <f>Data!AF133</f>
        <v>12</v>
      </c>
      <c r="D138" s="4">
        <f>Data!AG133</f>
        <v>6231</v>
      </c>
      <c r="E138" s="8">
        <f>Data!AH133</f>
        <v>17.0595482546201</v>
      </c>
      <c r="F138" s="31">
        <f>Data!AI133</f>
        <v>19</v>
      </c>
      <c r="G138" s="31">
        <f>Data!AJ133</f>
        <v>15507</v>
      </c>
      <c r="H138" s="8">
        <f>Data!AK133</f>
        <v>26.814222414352098</v>
      </c>
      <c r="I138" s="31">
        <f>Data!AL133</f>
        <v>1</v>
      </c>
      <c r="J138" s="31">
        <f>Data!AM133</f>
        <v>176</v>
      </c>
      <c r="K138" s="8">
        <f>Data!AN133</f>
        <v>5.7823408624230002</v>
      </c>
      <c r="L138" s="31">
        <f t="shared" si="6"/>
        <v>32</v>
      </c>
      <c r="M138" s="31">
        <f t="shared" si="7"/>
        <v>21914</v>
      </c>
      <c r="N138" s="8">
        <f t="shared" si="8"/>
        <v>22.498973305954827</v>
      </c>
      <c r="O138" s="31">
        <f>Data!AO133</f>
        <v>1</v>
      </c>
      <c r="P138" s="31">
        <f>Data!AP133</f>
        <v>2255</v>
      </c>
      <c r="Q138" s="8">
        <f>Data!AQ133</f>
        <v>74.086242299794705</v>
      </c>
      <c r="R138" s="44" t="str">
        <f>Data!AV133</f>
        <v>Northern</v>
      </c>
    </row>
    <row r="139" spans="1:18" x14ac:dyDescent="0.25">
      <c r="A139" s="2" t="str">
        <f>Data!A134</f>
        <v>Wise</v>
      </c>
      <c r="B139" s="4">
        <f>Data!AE134</f>
        <v>44</v>
      </c>
      <c r="C139" s="4">
        <f>Data!AF134</f>
        <v>14</v>
      </c>
      <c r="D139" s="4">
        <f>Data!AG134</f>
        <v>5105</v>
      </c>
      <c r="E139" s="8">
        <f>Data!AH134</f>
        <v>11.980052801408</v>
      </c>
      <c r="F139" s="31">
        <f>Data!AI134</f>
        <v>6</v>
      </c>
      <c r="G139" s="31">
        <f>Data!AJ134</f>
        <v>7158</v>
      </c>
      <c r="H139" s="8">
        <f>Data!AK134</f>
        <v>39.195071868583199</v>
      </c>
      <c r="I139" s="31">
        <f>Data!AL134</f>
        <v>20</v>
      </c>
      <c r="J139" s="31">
        <f>Data!AM134</f>
        <v>5158</v>
      </c>
      <c r="K139" s="8">
        <f>Data!AN134</f>
        <v>8.4731006160164295</v>
      </c>
      <c r="L139" s="31">
        <f t="shared" si="6"/>
        <v>40</v>
      </c>
      <c r="M139" s="31">
        <f t="shared" si="7"/>
        <v>17421</v>
      </c>
      <c r="N139" s="8">
        <f t="shared" si="8"/>
        <v>14.3088295687885</v>
      </c>
      <c r="O139" s="31">
        <f>Data!AO134</f>
        <v>3</v>
      </c>
      <c r="P139" s="31">
        <f>Data!AP134</f>
        <v>3585</v>
      </c>
      <c r="Q139" s="8">
        <f>Data!AQ134</f>
        <v>39.260780287474297</v>
      </c>
      <c r="R139" s="44" t="str">
        <f>Data!AV134</f>
        <v>Western</v>
      </c>
    </row>
    <row r="140" spans="1:18" x14ac:dyDescent="0.25">
      <c r="A140" s="2" t="str">
        <f>Data!A135</f>
        <v>Wythe</v>
      </c>
      <c r="B140" s="4">
        <f>Data!AE135</f>
        <v>21</v>
      </c>
      <c r="C140" s="4">
        <f>Data!AF135</f>
        <v>5</v>
      </c>
      <c r="D140" s="4">
        <f>Data!AG135</f>
        <v>2777</v>
      </c>
      <c r="E140" s="8">
        <f>Data!AH135</f>
        <v>18.247227926078001</v>
      </c>
      <c r="F140" s="31">
        <f>Data!AI135</f>
        <v>7</v>
      </c>
      <c r="G140" s="31">
        <f>Data!AJ135</f>
        <v>4073</v>
      </c>
      <c r="H140" s="8">
        <f>Data!AK135</f>
        <v>19.116456438838402</v>
      </c>
      <c r="I140" s="31">
        <f>Data!AL135</f>
        <v>7</v>
      </c>
      <c r="J140" s="31">
        <f>Data!AM135</f>
        <v>1885</v>
      </c>
      <c r="K140" s="8">
        <f>Data!AN135</f>
        <v>8.8471692578468808</v>
      </c>
      <c r="L140" s="31">
        <f t="shared" si="6"/>
        <v>19</v>
      </c>
      <c r="M140" s="31">
        <f t="shared" si="7"/>
        <v>8735</v>
      </c>
      <c r="N140" s="8">
        <f t="shared" si="8"/>
        <v>15.104290500378257</v>
      </c>
      <c r="O140" s="31">
        <f>Data!AO135</f>
        <v>2</v>
      </c>
      <c r="P140" s="31">
        <f>Data!AP135</f>
        <v>1677</v>
      </c>
      <c r="Q140" s="8">
        <f>Data!AQ135</f>
        <v>27.548254620123199</v>
      </c>
      <c r="R140" s="44" t="str">
        <f>Data!AV135</f>
        <v>Western</v>
      </c>
    </row>
    <row r="141" spans="1:18" ht="13.8" thickBot="1" x14ac:dyDescent="0.3">
      <c r="A141" s="16" t="str">
        <f>Data!A136</f>
        <v>York</v>
      </c>
      <c r="B141" s="17">
        <f>Data!AE136</f>
        <v>4</v>
      </c>
      <c r="C141" s="17">
        <f>Data!AF136</f>
        <v>1</v>
      </c>
      <c r="D141" s="17">
        <f>Data!AG136</f>
        <v>433</v>
      </c>
      <c r="E141" s="25">
        <f>Data!AH136</f>
        <v>14.2258726899384</v>
      </c>
      <c r="F141" s="32">
        <f>Data!AI136</f>
        <v>0</v>
      </c>
      <c r="G141" s="32">
        <f>Data!AJ136</f>
        <v>0</v>
      </c>
      <c r="H141" s="25">
        <f>Data!AK136</f>
        <v>0</v>
      </c>
      <c r="I141" s="32">
        <f>Data!AL136</f>
        <v>2</v>
      </c>
      <c r="J141" s="32">
        <f>Data!AM136</f>
        <v>29</v>
      </c>
      <c r="K141" s="25">
        <f>Data!AN136</f>
        <v>0.47638603696098603</v>
      </c>
      <c r="L141" s="32">
        <f t="shared" si="6"/>
        <v>3</v>
      </c>
      <c r="M141" s="32">
        <f t="shared" si="7"/>
        <v>462</v>
      </c>
      <c r="N141" s="25">
        <f t="shared" si="8"/>
        <v>5.0595482546201236</v>
      </c>
      <c r="O141" s="32">
        <f>Data!AO136</f>
        <v>0</v>
      </c>
      <c r="P141" s="32">
        <f>Data!AP136</f>
        <v>0</v>
      </c>
      <c r="Q141" s="25">
        <f>Data!AQ136</f>
        <v>0</v>
      </c>
      <c r="R141" s="44" t="str">
        <f>Data!AV136</f>
        <v>Eastern</v>
      </c>
    </row>
    <row r="142" spans="1:18" ht="13.8" thickBot="1" x14ac:dyDescent="0.3">
      <c r="A142" s="19" t="s">
        <v>162</v>
      </c>
      <c r="B142" s="20">
        <f>SUM(B7:B141)</f>
        <v>2261</v>
      </c>
      <c r="C142" s="20">
        <f>SUM(C7:C141)</f>
        <v>652</v>
      </c>
      <c r="D142" s="20">
        <f>SUM(D7:D141)</f>
        <v>280119</v>
      </c>
      <c r="E142" s="27">
        <f>D142/C142/30.4375</f>
        <v>14.115166097680806</v>
      </c>
      <c r="F142" s="33">
        <f t="shared" ref="F142:P142" si="9">SUM(F7:F141)</f>
        <v>665</v>
      </c>
      <c r="G142" s="33">
        <f t="shared" si="9"/>
        <v>681251</v>
      </c>
      <c r="H142" s="27">
        <f>G142/F142/30.4375</f>
        <v>33.657087276713341</v>
      </c>
      <c r="I142" s="33">
        <f t="shared" si="9"/>
        <v>401</v>
      </c>
      <c r="J142" s="33">
        <f t="shared" si="9"/>
        <v>138213</v>
      </c>
      <c r="K142" s="27">
        <f>J142/I142/30.4375</f>
        <v>11.323887406739823</v>
      </c>
      <c r="L142" s="33">
        <f t="shared" si="6"/>
        <v>1718</v>
      </c>
      <c r="M142" s="33">
        <f t="shared" si="7"/>
        <v>1099583</v>
      </c>
      <c r="N142" s="27">
        <f>M142/L142/30.4375</f>
        <v>21.027898827011018</v>
      </c>
      <c r="O142" s="33">
        <f t="shared" si="9"/>
        <v>452</v>
      </c>
      <c r="P142" s="33">
        <f t="shared" si="9"/>
        <v>599404</v>
      </c>
      <c r="Q142" s="27">
        <f>P142/O142/30.4375</f>
        <v>43.568461412658323</v>
      </c>
      <c r="R142" s="9"/>
    </row>
    <row r="143" spans="1:18" x14ac:dyDescent="0.25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topLeftCell="AL1" workbookViewId="0">
      <selection activeCell="AV6" sqref="AV6"/>
    </sheetView>
  </sheetViews>
  <sheetFormatPr defaultRowHeight="13.2" x14ac:dyDescent="0.25"/>
  <cols>
    <col min="1" max="1" width="14.77734375" bestFit="1" customWidth="1"/>
    <col min="2" max="2" width="21.77734375" bestFit="1" customWidth="1"/>
    <col min="3" max="3" width="40.44140625" bestFit="1" customWidth="1"/>
    <col min="4" max="4" width="36.21875" bestFit="1" customWidth="1"/>
    <col min="5" max="5" width="31.109375" bestFit="1" customWidth="1"/>
    <col min="6" max="6" width="26.88671875" bestFit="1" customWidth="1"/>
    <col min="7" max="7" width="27.109375" bestFit="1" customWidth="1"/>
    <col min="8" max="8" width="27.5546875" bestFit="1" customWidth="1"/>
    <col min="9" max="9" width="18.77734375" bestFit="1" customWidth="1"/>
    <col min="10" max="10" width="14.6640625" bestFit="1" customWidth="1"/>
    <col min="11" max="11" width="21.88671875" bestFit="1" customWidth="1"/>
    <col min="12" max="12" width="15.109375" bestFit="1" customWidth="1"/>
    <col min="13" max="13" width="16" bestFit="1" customWidth="1"/>
    <col min="14" max="14" width="8.5546875" bestFit="1" customWidth="1"/>
    <col min="15" max="15" width="30.6640625" bestFit="1" customWidth="1"/>
    <col min="16" max="16" width="12.44140625" bestFit="1" customWidth="1"/>
    <col min="17" max="17" width="32.109375" bestFit="1" customWidth="1"/>
    <col min="18" max="18" width="10" bestFit="1" customWidth="1"/>
    <col min="19" max="19" width="20.88671875" bestFit="1" customWidth="1"/>
    <col min="20" max="20" width="30.6640625" bestFit="1" customWidth="1"/>
    <col min="21" max="21" width="17.33203125" bestFit="1" customWidth="1"/>
    <col min="22" max="22" width="29.6640625" bestFit="1" customWidth="1"/>
    <col min="23" max="23" width="21.33203125" bestFit="1" customWidth="1"/>
    <col min="24" max="24" width="13.109375" bestFit="1" customWidth="1"/>
    <col min="25" max="25" width="12.33203125" bestFit="1" customWidth="1"/>
    <col min="26" max="26" width="31.44140625" bestFit="1" customWidth="1"/>
    <col min="27" max="27" width="8.6640625" bestFit="1" customWidth="1"/>
    <col min="28" max="28" width="11.109375" bestFit="1" customWidth="1"/>
    <col min="29" max="29" width="11" bestFit="1" customWidth="1"/>
    <col min="30" max="30" width="13.77734375" bestFit="1" customWidth="1"/>
    <col min="31" max="31" width="13.21875" bestFit="1" customWidth="1"/>
    <col min="32" max="32" width="13.88671875" bestFit="1" customWidth="1"/>
    <col min="33" max="33" width="10.6640625" bestFit="1" customWidth="1"/>
    <col min="34" max="34" width="16.21875" bestFit="1" customWidth="1"/>
    <col min="35" max="35" width="13.44140625" bestFit="1" customWidth="1"/>
    <col min="36" max="36" width="10.21875" bestFit="1" customWidth="1"/>
    <col min="37" max="37" width="15.77734375" bestFit="1" customWidth="1"/>
    <col min="38" max="38" width="11" bestFit="1" customWidth="1"/>
    <col min="39" max="39" width="7.77734375" bestFit="1" customWidth="1"/>
    <col min="40" max="40" width="13.33203125" bestFit="1" customWidth="1"/>
    <col min="41" max="41" width="14.21875" bestFit="1" customWidth="1"/>
    <col min="42" max="42" width="10.88671875" bestFit="1" customWidth="1"/>
    <col min="43" max="43" width="16.44140625" bestFit="1" customWidth="1"/>
    <col min="44" max="44" width="26.33203125" bestFit="1" customWidth="1"/>
    <col min="45" max="45" width="14.44140625" bestFit="1" customWidth="1"/>
    <col min="46" max="46" width="11" style="1" bestFit="1" customWidth="1"/>
    <col min="47" max="47" width="11.21875" style="1" bestFit="1" customWidth="1"/>
    <col min="48" max="48" width="11.6640625" bestFit="1" customWidth="1"/>
    <col min="49" max="49" width="13.44140625" bestFit="1" customWidth="1"/>
    <col min="50" max="50" width="15.5546875" bestFit="1" customWidth="1"/>
    <col min="51" max="51" width="16.21875" bestFit="1" customWidth="1"/>
    <col min="52" max="52" width="16.44140625" bestFit="1" customWidth="1"/>
  </cols>
  <sheetData>
    <row r="1" spans="1:52" ht="14.4" x14ac:dyDescent="0.3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4.4" x14ac:dyDescent="0.3">
      <c r="A2" s="84" t="s">
        <v>20</v>
      </c>
      <c r="B2" s="85">
        <v>14</v>
      </c>
      <c r="C2" s="85">
        <v>6</v>
      </c>
      <c r="D2" s="85">
        <v>0</v>
      </c>
      <c r="E2" s="85">
        <v>6</v>
      </c>
      <c r="F2" s="85">
        <v>1</v>
      </c>
      <c r="G2" s="85">
        <v>5</v>
      </c>
      <c r="H2" s="85">
        <v>5</v>
      </c>
      <c r="I2" s="85">
        <v>5</v>
      </c>
      <c r="J2" s="85">
        <v>1300</v>
      </c>
      <c r="K2" s="85">
        <v>8.5420944558521601</v>
      </c>
      <c r="L2" s="85">
        <v>4</v>
      </c>
      <c r="M2" s="85">
        <v>5</v>
      </c>
      <c r="N2" s="85">
        <v>1</v>
      </c>
      <c r="O2" s="86"/>
      <c r="P2" s="85">
        <v>2</v>
      </c>
      <c r="Q2" s="85">
        <v>0</v>
      </c>
      <c r="R2" s="85">
        <v>8</v>
      </c>
      <c r="S2" s="86"/>
      <c r="T2" s="86"/>
      <c r="U2" s="86"/>
      <c r="V2" s="86"/>
      <c r="W2" s="85"/>
      <c r="X2" s="86"/>
      <c r="Y2" s="85">
        <v>0</v>
      </c>
      <c r="Z2" s="86"/>
      <c r="AA2" s="86"/>
      <c r="AB2" s="85">
        <v>14</v>
      </c>
      <c r="AC2" s="85">
        <v>4358</v>
      </c>
      <c r="AD2" s="85">
        <v>10.2270460545615</v>
      </c>
      <c r="AE2" s="85">
        <v>8</v>
      </c>
      <c r="AF2" s="85">
        <v>5</v>
      </c>
      <c r="AG2" s="85">
        <v>305</v>
      </c>
      <c r="AH2" s="85">
        <v>2.0041067761806999</v>
      </c>
      <c r="AI2" s="85">
        <v>1</v>
      </c>
      <c r="AJ2" s="85">
        <v>660</v>
      </c>
      <c r="AK2" s="85">
        <v>21.683778234086201</v>
      </c>
      <c r="AL2" s="85">
        <v>0</v>
      </c>
      <c r="AM2" s="85">
        <v>0</v>
      </c>
      <c r="AN2" s="85">
        <v>0</v>
      </c>
      <c r="AO2" s="85">
        <v>2</v>
      </c>
      <c r="AP2" s="85">
        <v>3231</v>
      </c>
      <c r="AQ2" s="85">
        <v>53.075975359342898</v>
      </c>
      <c r="AR2" s="86">
        <v>2</v>
      </c>
      <c r="AS2" s="86"/>
      <c r="AT2" s="88">
        <v>44896</v>
      </c>
      <c r="AU2" s="88">
        <v>45260</v>
      </c>
      <c r="AV2" s="84" t="s">
        <v>250</v>
      </c>
      <c r="AW2" s="2"/>
      <c r="AX2" s="2"/>
      <c r="AY2" s="2"/>
      <c r="AZ2" s="2"/>
    </row>
    <row r="3" spans="1:52" ht="14.4" x14ac:dyDescent="0.3">
      <c r="A3" s="84" t="s">
        <v>21</v>
      </c>
      <c r="B3" s="85">
        <v>94</v>
      </c>
      <c r="C3" s="85">
        <v>80</v>
      </c>
      <c r="D3" s="85">
        <v>0</v>
      </c>
      <c r="E3" s="85">
        <v>55</v>
      </c>
      <c r="F3" s="85">
        <v>22</v>
      </c>
      <c r="G3" s="85">
        <v>9</v>
      </c>
      <c r="H3" s="85">
        <v>3</v>
      </c>
      <c r="I3" s="85">
        <v>3</v>
      </c>
      <c r="J3" s="85">
        <v>3182</v>
      </c>
      <c r="K3" s="85">
        <v>34.8473648186174</v>
      </c>
      <c r="L3" s="85">
        <v>35</v>
      </c>
      <c r="M3" s="85">
        <v>20</v>
      </c>
      <c r="N3" s="85">
        <v>8</v>
      </c>
      <c r="O3" s="86"/>
      <c r="P3" s="85">
        <v>4</v>
      </c>
      <c r="Q3" s="85">
        <v>22</v>
      </c>
      <c r="R3" s="85">
        <v>33</v>
      </c>
      <c r="S3" s="85">
        <v>366</v>
      </c>
      <c r="T3" s="86"/>
      <c r="U3" s="85"/>
      <c r="V3" s="86"/>
      <c r="W3" s="85"/>
      <c r="X3" s="86"/>
      <c r="Y3" s="85">
        <v>0</v>
      </c>
      <c r="Z3" s="85">
        <v>1</v>
      </c>
      <c r="AA3" s="86"/>
      <c r="AB3" s="85">
        <v>92</v>
      </c>
      <c r="AC3" s="85">
        <v>71316</v>
      </c>
      <c r="AD3" s="85">
        <v>25.467726095884299</v>
      </c>
      <c r="AE3" s="85">
        <v>33</v>
      </c>
      <c r="AF3" s="85">
        <v>20</v>
      </c>
      <c r="AG3" s="85">
        <v>12045</v>
      </c>
      <c r="AH3" s="85">
        <v>19.7864476386037</v>
      </c>
      <c r="AI3" s="85">
        <v>8</v>
      </c>
      <c r="AJ3" s="85">
        <v>10872</v>
      </c>
      <c r="AK3" s="85">
        <v>44.648870636550299</v>
      </c>
      <c r="AL3" s="85">
        <v>1</v>
      </c>
      <c r="AM3" s="85">
        <v>863</v>
      </c>
      <c r="AN3" s="85">
        <v>28.35318275154</v>
      </c>
      <c r="AO3" s="85">
        <v>4</v>
      </c>
      <c r="AP3" s="85">
        <v>7463</v>
      </c>
      <c r="AQ3" s="85">
        <v>61.297741273100598</v>
      </c>
      <c r="AR3" s="85">
        <v>1</v>
      </c>
      <c r="AS3" s="85">
        <v>4</v>
      </c>
      <c r="AT3" s="88">
        <v>44896</v>
      </c>
      <c r="AU3" s="88">
        <v>45260</v>
      </c>
      <c r="AV3" s="84" t="s">
        <v>247</v>
      </c>
      <c r="AW3" s="2"/>
      <c r="AX3" s="2"/>
      <c r="AY3" s="2"/>
      <c r="AZ3" s="2"/>
    </row>
    <row r="4" spans="1:52" ht="14.4" x14ac:dyDescent="0.3">
      <c r="A4" s="84" t="s">
        <v>22</v>
      </c>
      <c r="B4" s="85">
        <v>86</v>
      </c>
      <c r="C4" s="85">
        <v>65</v>
      </c>
      <c r="D4" s="85">
        <v>1</v>
      </c>
      <c r="E4" s="85">
        <v>36</v>
      </c>
      <c r="F4" s="85">
        <v>18</v>
      </c>
      <c r="G4" s="85">
        <v>15</v>
      </c>
      <c r="H4" s="85">
        <v>12</v>
      </c>
      <c r="I4" s="85">
        <v>12</v>
      </c>
      <c r="J4" s="85">
        <v>8273</v>
      </c>
      <c r="K4" s="85">
        <v>22.650239561943899</v>
      </c>
      <c r="L4" s="85">
        <v>14</v>
      </c>
      <c r="M4" s="85">
        <v>1</v>
      </c>
      <c r="N4" s="85">
        <v>17</v>
      </c>
      <c r="O4" s="86"/>
      <c r="P4" s="85">
        <v>7</v>
      </c>
      <c r="Q4" s="85">
        <v>37</v>
      </c>
      <c r="R4" s="85">
        <v>34</v>
      </c>
      <c r="S4" s="86"/>
      <c r="T4" s="85">
        <v>1088</v>
      </c>
      <c r="U4" s="85">
        <v>5124</v>
      </c>
      <c r="V4" s="86"/>
      <c r="W4" s="85">
        <v>5395</v>
      </c>
      <c r="X4" s="86"/>
      <c r="Y4" s="85">
        <v>0</v>
      </c>
      <c r="Z4" s="85">
        <v>9</v>
      </c>
      <c r="AA4" s="86"/>
      <c r="AB4" s="85">
        <v>78</v>
      </c>
      <c r="AC4" s="85">
        <v>87567</v>
      </c>
      <c r="AD4" s="85">
        <v>36.883904596430298</v>
      </c>
      <c r="AE4" s="85">
        <v>35</v>
      </c>
      <c r="AF4" s="85">
        <v>1</v>
      </c>
      <c r="AG4" s="85">
        <v>525</v>
      </c>
      <c r="AH4" s="85">
        <v>17.248459958932202</v>
      </c>
      <c r="AI4" s="85">
        <v>17</v>
      </c>
      <c r="AJ4" s="85">
        <v>27274</v>
      </c>
      <c r="AK4" s="85">
        <v>52.709747554052399</v>
      </c>
      <c r="AL4" s="85">
        <v>9</v>
      </c>
      <c r="AM4" s="85">
        <v>2801</v>
      </c>
      <c r="AN4" s="85">
        <v>10.224960073009401</v>
      </c>
      <c r="AO4" s="85">
        <v>7</v>
      </c>
      <c r="AP4" s="85">
        <v>16315</v>
      </c>
      <c r="AQ4" s="85">
        <v>76.573775300674697</v>
      </c>
      <c r="AR4" s="85">
        <v>3</v>
      </c>
      <c r="AS4" s="85">
        <v>3</v>
      </c>
      <c r="AT4" s="88">
        <v>44896</v>
      </c>
      <c r="AU4" s="88">
        <v>45260</v>
      </c>
      <c r="AV4" s="84" t="s">
        <v>246</v>
      </c>
      <c r="AW4" s="2"/>
      <c r="AX4" s="2"/>
      <c r="AY4" s="2"/>
      <c r="AZ4" s="2"/>
    </row>
    <row r="5" spans="1:52" ht="14.4" x14ac:dyDescent="0.3">
      <c r="A5" s="84" t="s">
        <v>23</v>
      </c>
      <c r="B5" s="85">
        <v>14</v>
      </c>
      <c r="C5" s="85">
        <v>13</v>
      </c>
      <c r="D5" s="85">
        <v>0</v>
      </c>
      <c r="E5" s="85">
        <v>9</v>
      </c>
      <c r="F5" s="85">
        <v>2</v>
      </c>
      <c r="G5" s="85">
        <v>0</v>
      </c>
      <c r="H5" s="85">
        <v>2</v>
      </c>
      <c r="I5" s="85">
        <v>2</v>
      </c>
      <c r="J5" s="85">
        <v>2030</v>
      </c>
      <c r="K5" s="85">
        <v>33.347022587269002</v>
      </c>
      <c r="L5" s="85">
        <v>3</v>
      </c>
      <c r="M5" s="85">
        <v>8</v>
      </c>
      <c r="N5" s="86"/>
      <c r="O5" s="86"/>
      <c r="P5" s="85">
        <v>3</v>
      </c>
      <c r="Q5" s="85">
        <v>7</v>
      </c>
      <c r="R5" s="85">
        <v>15</v>
      </c>
      <c r="S5" s="86"/>
      <c r="T5" s="86"/>
      <c r="U5" s="86"/>
      <c r="V5" s="86"/>
      <c r="W5" s="86"/>
      <c r="X5" s="86"/>
      <c r="Y5" s="85">
        <v>0</v>
      </c>
      <c r="Z5" s="85">
        <v>3</v>
      </c>
      <c r="AA5" s="85">
        <v>1</v>
      </c>
      <c r="AB5" s="85">
        <v>14</v>
      </c>
      <c r="AC5" s="85">
        <v>14806</v>
      </c>
      <c r="AD5" s="85">
        <v>34.745673217952501</v>
      </c>
      <c r="AE5" s="85">
        <v>15</v>
      </c>
      <c r="AF5" s="85">
        <v>8</v>
      </c>
      <c r="AG5" s="85">
        <v>4949</v>
      </c>
      <c r="AH5" s="85">
        <v>20.324435318275199</v>
      </c>
      <c r="AI5" s="85">
        <v>0</v>
      </c>
      <c r="AJ5" s="85">
        <v>0</v>
      </c>
      <c r="AK5" s="85">
        <v>0</v>
      </c>
      <c r="AL5" s="85">
        <v>3</v>
      </c>
      <c r="AM5" s="85">
        <v>1361</v>
      </c>
      <c r="AN5" s="85">
        <v>14.904859685147199</v>
      </c>
      <c r="AO5" s="85">
        <v>3</v>
      </c>
      <c r="AP5" s="85">
        <v>3293</v>
      </c>
      <c r="AQ5" s="85">
        <v>36.062970568103999</v>
      </c>
      <c r="AR5" s="86"/>
      <c r="AS5" s="86"/>
      <c r="AT5" s="88">
        <v>44896</v>
      </c>
      <c r="AU5" s="88">
        <v>45260</v>
      </c>
      <c r="AV5" s="84" t="s">
        <v>247</v>
      </c>
      <c r="AW5" s="2"/>
      <c r="AX5" s="2"/>
      <c r="AY5" s="2"/>
      <c r="AZ5" s="2"/>
    </row>
    <row r="6" spans="1:52" ht="14.4" x14ac:dyDescent="0.3">
      <c r="A6" s="84" t="s">
        <v>24</v>
      </c>
      <c r="B6" s="85">
        <v>6</v>
      </c>
      <c r="C6" s="85">
        <v>5</v>
      </c>
      <c r="D6" s="85">
        <v>0</v>
      </c>
      <c r="E6" s="85">
        <v>1</v>
      </c>
      <c r="F6" s="86"/>
      <c r="G6" s="85">
        <v>1</v>
      </c>
      <c r="H6" s="85">
        <v>3</v>
      </c>
      <c r="I6" s="85">
        <v>3</v>
      </c>
      <c r="J6" s="85">
        <v>2808</v>
      </c>
      <c r="K6" s="85">
        <v>30.751540041067798</v>
      </c>
      <c r="L6" s="86"/>
      <c r="M6" s="86"/>
      <c r="N6" s="86"/>
      <c r="O6" s="86"/>
      <c r="P6" s="86"/>
      <c r="Q6" s="85">
        <v>2</v>
      </c>
      <c r="R6" s="86"/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6</v>
      </c>
      <c r="AC6" s="85">
        <v>5319</v>
      </c>
      <c r="AD6" s="85">
        <v>29.125256673511299</v>
      </c>
      <c r="AE6" s="85">
        <v>0</v>
      </c>
      <c r="AF6" s="85">
        <v>0</v>
      </c>
      <c r="AG6" s="85">
        <v>0</v>
      </c>
      <c r="AH6" s="85">
        <v>0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0</v>
      </c>
      <c r="AP6" s="85">
        <v>0</v>
      </c>
      <c r="AQ6" s="85">
        <v>0</v>
      </c>
      <c r="AR6" s="86"/>
      <c r="AS6" s="86"/>
      <c r="AT6" s="88">
        <v>44896</v>
      </c>
      <c r="AU6" s="88">
        <v>45260</v>
      </c>
      <c r="AV6" s="84" t="s">
        <v>248</v>
      </c>
      <c r="AW6" s="2"/>
      <c r="AX6" s="2"/>
      <c r="AY6" s="2"/>
      <c r="AZ6" s="2"/>
    </row>
    <row r="7" spans="1:52" ht="14.4" x14ac:dyDescent="0.3">
      <c r="A7" s="84" t="s">
        <v>25</v>
      </c>
      <c r="B7" s="85">
        <v>26</v>
      </c>
      <c r="C7" s="85">
        <v>22</v>
      </c>
      <c r="D7" s="85">
        <v>0</v>
      </c>
      <c r="E7" s="85">
        <v>15</v>
      </c>
      <c r="F7" s="85">
        <v>7</v>
      </c>
      <c r="G7" s="85">
        <v>4</v>
      </c>
      <c r="H7" s="85">
        <v>1</v>
      </c>
      <c r="I7" s="85">
        <v>1</v>
      </c>
      <c r="J7" s="85">
        <v>573</v>
      </c>
      <c r="K7" s="85">
        <v>18.825462012320301</v>
      </c>
      <c r="L7" s="85">
        <v>2</v>
      </c>
      <c r="M7" s="85">
        <v>2</v>
      </c>
      <c r="N7" s="86"/>
      <c r="O7" s="86"/>
      <c r="P7" s="85">
        <v>1</v>
      </c>
      <c r="Q7" s="85">
        <v>7</v>
      </c>
      <c r="R7" s="85">
        <v>5</v>
      </c>
      <c r="S7" s="86"/>
      <c r="T7" s="85"/>
      <c r="U7" s="86"/>
      <c r="V7" s="86"/>
      <c r="W7" s="86"/>
      <c r="X7" s="86"/>
      <c r="Y7" s="85">
        <v>0</v>
      </c>
      <c r="Z7" s="85">
        <v>2</v>
      </c>
      <c r="AA7" s="86"/>
      <c r="AB7" s="85">
        <v>26</v>
      </c>
      <c r="AC7" s="85">
        <v>22178</v>
      </c>
      <c r="AD7" s="85">
        <v>28.024640657084198</v>
      </c>
      <c r="AE7" s="85">
        <v>5</v>
      </c>
      <c r="AF7" s="85">
        <v>2</v>
      </c>
      <c r="AG7" s="85">
        <v>2997</v>
      </c>
      <c r="AH7" s="85">
        <v>49.2320328542094</v>
      </c>
      <c r="AI7" s="85">
        <v>0</v>
      </c>
      <c r="AJ7" s="85">
        <v>0</v>
      </c>
      <c r="AK7" s="85">
        <v>0</v>
      </c>
      <c r="AL7" s="85">
        <v>2</v>
      </c>
      <c r="AM7" s="85">
        <v>327</v>
      </c>
      <c r="AN7" s="85">
        <v>5.3716632443531802</v>
      </c>
      <c r="AO7" s="85">
        <v>1</v>
      </c>
      <c r="AP7" s="85">
        <v>1684</v>
      </c>
      <c r="AQ7" s="85">
        <v>55.326488706365502</v>
      </c>
      <c r="AR7" s="86"/>
      <c r="AS7" s="86"/>
      <c r="AT7" s="88">
        <v>44896</v>
      </c>
      <c r="AU7" s="88">
        <v>45260</v>
      </c>
      <c r="AV7" s="84" t="s">
        <v>247</v>
      </c>
      <c r="AW7" s="2"/>
      <c r="AX7" s="2"/>
      <c r="AY7" s="2"/>
      <c r="AZ7" s="2"/>
    </row>
    <row r="8" spans="1:52" ht="14.4" x14ac:dyDescent="0.3">
      <c r="A8" s="84" t="s">
        <v>26</v>
      </c>
      <c r="B8" s="85">
        <v>20</v>
      </c>
      <c r="C8" s="85">
        <v>17</v>
      </c>
      <c r="D8" s="85">
        <v>0</v>
      </c>
      <c r="E8" s="85">
        <v>12</v>
      </c>
      <c r="F8" s="85">
        <v>1</v>
      </c>
      <c r="G8" s="85">
        <v>3</v>
      </c>
      <c r="H8" s="85">
        <v>0</v>
      </c>
      <c r="I8" s="86"/>
      <c r="J8" s="86"/>
      <c r="K8" s="86"/>
      <c r="L8" s="85">
        <v>10</v>
      </c>
      <c r="M8" s="85">
        <v>2</v>
      </c>
      <c r="N8" s="85">
        <v>3</v>
      </c>
      <c r="O8" s="86"/>
      <c r="P8" s="85">
        <v>2</v>
      </c>
      <c r="Q8" s="85">
        <v>5</v>
      </c>
      <c r="R8" s="85">
        <v>9</v>
      </c>
      <c r="S8" s="86"/>
      <c r="T8" s="86"/>
      <c r="U8" s="86"/>
      <c r="V8" s="86"/>
      <c r="W8" s="86"/>
      <c r="X8" s="86"/>
      <c r="Y8" s="85">
        <v>0</v>
      </c>
      <c r="Z8" s="85">
        <v>2</v>
      </c>
      <c r="AA8" s="86"/>
      <c r="AB8" s="85">
        <v>20</v>
      </c>
      <c r="AC8" s="85">
        <v>20580</v>
      </c>
      <c r="AD8" s="85">
        <v>33.806981519507197</v>
      </c>
      <c r="AE8" s="85">
        <v>9</v>
      </c>
      <c r="AF8" s="85">
        <v>2</v>
      </c>
      <c r="AG8" s="85">
        <v>576</v>
      </c>
      <c r="AH8" s="85">
        <v>9.4620123203285402</v>
      </c>
      <c r="AI8" s="85">
        <v>3</v>
      </c>
      <c r="AJ8" s="85">
        <v>3739</v>
      </c>
      <c r="AK8" s="85">
        <v>40.947296372347701</v>
      </c>
      <c r="AL8" s="85">
        <v>2</v>
      </c>
      <c r="AM8" s="85">
        <v>1113</v>
      </c>
      <c r="AN8" s="85">
        <v>18.2833675564682</v>
      </c>
      <c r="AO8" s="85">
        <v>2</v>
      </c>
      <c r="AP8" s="85">
        <v>3156</v>
      </c>
      <c r="AQ8" s="85">
        <v>51.843942505133498</v>
      </c>
      <c r="AR8" s="86"/>
      <c r="AS8" s="85">
        <v>4</v>
      </c>
      <c r="AT8" s="88">
        <v>44896</v>
      </c>
      <c r="AU8" s="88">
        <v>45260</v>
      </c>
      <c r="AV8" s="84" t="s">
        <v>247</v>
      </c>
      <c r="AW8" s="2"/>
      <c r="AX8" s="2"/>
      <c r="AY8" s="2"/>
      <c r="AZ8" s="2"/>
    </row>
    <row r="9" spans="1:52" ht="14.4" x14ac:dyDescent="0.3">
      <c r="A9" s="84" t="s">
        <v>27</v>
      </c>
      <c r="B9" s="85">
        <v>73</v>
      </c>
      <c r="C9" s="85">
        <v>49</v>
      </c>
      <c r="D9" s="85">
        <v>0</v>
      </c>
      <c r="E9" s="85">
        <v>34</v>
      </c>
      <c r="F9" s="85">
        <v>15</v>
      </c>
      <c r="G9" s="85">
        <v>22</v>
      </c>
      <c r="H9" s="85">
        <v>6</v>
      </c>
      <c r="I9" s="85">
        <v>6</v>
      </c>
      <c r="J9" s="85">
        <v>2047</v>
      </c>
      <c r="K9" s="85">
        <v>11.2087611225188</v>
      </c>
      <c r="L9" s="85">
        <v>31</v>
      </c>
      <c r="M9" s="85">
        <v>10</v>
      </c>
      <c r="N9" s="85">
        <v>5</v>
      </c>
      <c r="O9" s="86"/>
      <c r="P9" s="85">
        <v>7</v>
      </c>
      <c r="Q9" s="85">
        <v>7</v>
      </c>
      <c r="R9" s="85">
        <v>24</v>
      </c>
      <c r="S9" s="86">
        <v>1005</v>
      </c>
      <c r="T9" s="86"/>
      <c r="U9" s="86"/>
      <c r="V9" s="86"/>
      <c r="W9" s="85">
        <v>907</v>
      </c>
      <c r="X9" s="86"/>
      <c r="Y9" s="85">
        <v>0</v>
      </c>
      <c r="Z9" s="85">
        <v>2</v>
      </c>
      <c r="AA9" s="86"/>
      <c r="AB9" s="85">
        <v>68</v>
      </c>
      <c r="AC9" s="85">
        <v>36312</v>
      </c>
      <c r="AD9" s="85">
        <v>17.5441478439425</v>
      </c>
      <c r="AE9" s="85">
        <v>24</v>
      </c>
      <c r="AF9" s="85">
        <v>10</v>
      </c>
      <c r="AG9" s="85">
        <v>3087</v>
      </c>
      <c r="AH9" s="85">
        <v>10.142094455852201</v>
      </c>
      <c r="AI9" s="85">
        <v>5</v>
      </c>
      <c r="AJ9" s="85">
        <v>5287</v>
      </c>
      <c r="AK9" s="85">
        <v>34.740041067761801</v>
      </c>
      <c r="AL9" s="85">
        <v>2</v>
      </c>
      <c r="AM9" s="85">
        <v>622</v>
      </c>
      <c r="AN9" s="85">
        <v>10.217659137577</v>
      </c>
      <c r="AO9" s="85">
        <v>7</v>
      </c>
      <c r="AP9" s="85">
        <v>9001</v>
      </c>
      <c r="AQ9" s="85">
        <v>42.245819888530399</v>
      </c>
      <c r="AR9" s="86"/>
      <c r="AS9" s="85">
        <v>4</v>
      </c>
      <c r="AT9" s="88">
        <v>44896</v>
      </c>
      <c r="AU9" s="88">
        <v>45260</v>
      </c>
      <c r="AV9" s="84" t="s">
        <v>246</v>
      </c>
      <c r="AW9" s="2"/>
      <c r="AX9" s="2"/>
      <c r="AY9" s="2"/>
      <c r="AZ9" s="2"/>
    </row>
    <row r="10" spans="1:52" ht="14.4" x14ac:dyDescent="0.3">
      <c r="A10" s="84" t="s">
        <v>28</v>
      </c>
      <c r="B10" s="86"/>
      <c r="C10" s="85">
        <v>0</v>
      </c>
      <c r="D10" s="85">
        <v>0</v>
      </c>
      <c r="E10" s="86"/>
      <c r="F10" s="86"/>
      <c r="G10" s="85">
        <v>0</v>
      </c>
      <c r="H10" s="85">
        <v>0</v>
      </c>
      <c r="I10" s="86"/>
      <c r="J10" s="86"/>
      <c r="K10" s="86"/>
      <c r="L10" s="86"/>
      <c r="M10" s="85">
        <v>5</v>
      </c>
      <c r="N10" s="86"/>
      <c r="O10" s="86"/>
      <c r="P10" s="86"/>
      <c r="Q10" s="85">
        <v>0</v>
      </c>
      <c r="R10" s="85">
        <v>6</v>
      </c>
      <c r="S10" s="86"/>
      <c r="T10" s="86"/>
      <c r="U10" s="86"/>
      <c r="V10" s="86"/>
      <c r="W10" s="86"/>
      <c r="X10" s="86"/>
      <c r="Y10" s="85">
        <v>0</v>
      </c>
      <c r="Z10" s="85">
        <v>1</v>
      </c>
      <c r="AA10" s="86"/>
      <c r="AB10" s="86"/>
      <c r="AC10" s="86"/>
      <c r="AD10" s="86"/>
      <c r="AE10" s="85">
        <v>6</v>
      </c>
      <c r="AF10" s="85">
        <v>5</v>
      </c>
      <c r="AG10" s="85">
        <v>2095</v>
      </c>
      <c r="AH10" s="85">
        <v>13.765913757700201</v>
      </c>
      <c r="AI10" s="85">
        <v>0</v>
      </c>
      <c r="AJ10" s="85">
        <v>0</v>
      </c>
      <c r="AK10" s="85">
        <v>0</v>
      </c>
      <c r="AL10" s="85">
        <v>1</v>
      </c>
      <c r="AM10" s="85">
        <v>1162</v>
      </c>
      <c r="AN10" s="85">
        <v>38.176591375770002</v>
      </c>
      <c r="AO10" s="85">
        <v>0</v>
      </c>
      <c r="AP10" s="85">
        <v>0</v>
      </c>
      <c r="AQ10" s="85">
        <v>0</v>
      </c>
      <c r="AR10" s="86"/>
      <c r="AS10" s="86"/>
      <c r="AT10" s="88">
        <v>44896</v>
      </c>
      <c r="AU10" s="88">
        <v>45260</v>
      </c>
      <c r="AV10" s="84" t="s">
        <v>247</v>
      </c>
      <c r="AW10" s="2"/>
      <c r="AX10" s="2"/>
      <c r="AY10" s="2"/>
      <c r="AZ10" s="2"/>
    </row>
    <row r="11" spans="1:52" ht="14.4" x14ac:dyDescent="0.3">
      <c r="A11" s="84" t="s">
        <v>29</v>
      </c>
      <c r="B11" s="86"/>
      <c r="C11" s="85">
        <v>0</v>
      </c>
      <c r="D11" s="85">
        <v>0</v>
      </c>
      <c r="E11" s="86"/>
      <c r="F11" s="86"/>
      <c r="G11" s="85">
        <v>0</v>
      </c>
      <c r="H11" s="85">
        <v>0</v>
      </c>
      <c r="I11" s="86"/>
      <c r="J11" s="86"/>
      <c r="K11" s="86"/>
      <c r="L11" s="86"/>
      <c r="M11" s="86"/>
      <c r="N11" s="86"/>
      <c r="O11" s="86"/>
      <c r="P11" s="86"/>
      <c r="Q11" s="85">
        <v>0</v>
      </c>
      <c r="R11" s="86"/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8">
        <v>44896</v>
      </c>
      <c r="AU11" s="88">
        <v>45260</v>
      </c>
      <c r="AV11" s="84" t="s">
        <v>247</v>
      </c>
      <c r="AW11" s="2"/>
      <c r="AX11" s="2"/>
      <c r="AY11" s="2"/>
      <c r="AZ11" s="2"/>
    </row>
    <row r="12" spans="1:52" ht="14.4" x14ac:dyDescent="0.3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44896</v>
      </c>
      <c r="AU12" s="88">
        <v>45260</v>
      </c>
      <c r="AV12" s="84" t="s">
        <v>247</v>
      </c>
      <c r="AW12" s="2"/>
      <c r="AX12" s="2"/>
      <c r="AY12" s="2"/>
      <c r="AZ12" s="2"/>
    </row>
    <row r="13" spans="1:52" ht="14.4" x14ac:dyDescent="0.3">
      <c r="A13" s="84" t="s">
        <v>31</v>
      </c>
      <c r="B13" s="85">
        <v>76</v>
      </c>
      <c r="C13" s="85">
        <v>46</v>
      </c>
      <c r="D13" s="85">
        <v>0</v>
      </c>
      <c r="E13" s="85">
        <v>25</v>
      </c>
      <c r="F13" s="85">
        <v>13</v>
      </c>
      <c r="G13" s="85">
        <v>20</v>
      </c>
      <c r="H13" s="85">
        <v>22</v>
      </c>
      <c r="I13" s="85">
        <v>22</v>
      </c>
      <c r="J13" s="85">
        <v>18518</v>
      </c>
      <c r="K13" s="85">
        <v>27.654284114243001</v>
      </c>
      <c r="L13" s="85">
        <v>29</v>
      </c>
      <c r="M13" s="85">
        <v>13</v>
      </c>
      <c r="N13" s="85">
        <v>6</v>
      </c>
      <c r="O13" s="86"/>
      <c r="P13" s="85">
        <v>13</v>
      </c>
      <c r="Q13" s="85">
        <v>14</v>
      </c>
      <c r="R13" s="85">
        <v>40</v>
      </c>
      <c r="S13" s="85"/>
      <c r="T13" s="85">
        <v>368</v>
      </c>
      <c r="U13" s="85">
        <v>252</v>
      </c>
      <c r="V13" s="86"/>
      <c r="W13" s="85"/>
      <c r="X13" s="86"/>
      <c r="Y13" s="85">
        <v>0</v>
      </c>
      <c r="Z13" s="85">
        <v>8</v>
      </c>
      <c r="AA13" s="86"/>
      <c r="AB13" s="85">
        <v>73</v>
      </c>
      <c r="AC13" s="85">
        <v>47487</v>
      </c>
      <c r="AD13" s="85">
        <v>21.371888273185</v>
      </c>
      <c r="AE13" s="85">
        <v>40</v>
      </c>
      <c r="AF13" s="85">
        <v>13</v>
      </c>
      <c r="AG13" s="85">
        <v>4884</v>
      </c>
      <c r="AH13" s="85">
        <v>12.3430737640183</v>
      </c>
      <c r="AI13" s="85">
        <v>6</v>
      </c>
      <c r="AJ13" s="85">
        <v>2973</v>
      </c>
      <c r="AK13" s="85">
        <v>16.279260780287501</v>
      </c>
      <c r="AL13" s="85">
        <v>8</v>
      </c>
      <c r="AM13" s="85">
        <v>2067</v>
      </c>
      <c r="AN13" s="85">
        <v>8.4887063655030808</v>
      </c>
      <c r="AO13" s="85">
        <v>13</v>
      </c>
      <c r="AP13" s="85">
        <v>10288</v>
      </c>
      <c r="AQ13" s="85">
        <v>26.000315905860099</v>
      </c>
      <c r="AR13" s="85">
        <v>1</v>
      </c>
      <c r="AS13" s="85">
        <v>1</v>
      </c>
      <c r="AT13" s="88">
        <v>44896</v>
      </c>
      <c r="AU13" s="88">
        <v>45260</v>
      </c>
      <c r="AV13" s="84" t="s">
        <v>247</v>
      </c>
      <c r="AW13" s="2"/>
      <c r="AX13" s="2"/>
      <c r="AY13" s="2"/>
      <c r="AZ13" s="2"/>
    </row>
    <row r="14" spans="1:52" ht="14.4" x14ac:dyDescent="0.3">
      <c r="A14" s="84" t="s">
        <v>32</v>
      </c>
      <c r="B14" s="85">
        <v>5</v>
      </c>
      <c r="C14" s="85">
        <v>3</v>
      </c>
      <c r="D14" s="85">
        <v>0</v>
      </c>
      <c r="E14" s="85">
        <v>1</v>
      </c>
      <c r="F14" s="85">
        <v>1</v>
      </c>
      <c r="G14" s="85">
        <v>0</v>
      </c>
      <c r="H14" s="85">
        <v>2</v>
      </c>
      <c r="I14" s="85">
        <v>2</v>
      </c>
      <c r="J14" s="85">
        <v>781</v>
      </c>
      <c r="K14" s="85">
        <v>12.829568788501</v>
      </c>
      <c r="L14" s="86"/>
      <c r="M14" s="86"/>
      <c r="N14" s="85">
        <v>2</v>
      </c>
      <c r="O14" s="86"/>
      <c r="P14" s="85">
        <v>1</v>
      </c>
      <c r="Q14" s="85">
        <v>1</v>
      </c>
      <c r="R14" s="85">
        <v>3</v>
      </c>
      <c r="S14" s="86"/>
      <c r="T14" s="86"/>
      <c r="U14" s="86"/>
      <c r="V14" s="86"/>
      <c r="W14" s="86"/>
      <c r="X14" s="86"/>
      <c r="Y14" s="85">
        <v>0</v>
      </c>
      <c r="Z14" s="86"/>
      <c r="AA14" s="86"/>
      <c r="AB14" s="85">
        <v>5</v>
      </c>
      <c r="AC14" s="85">
        <v>3743</v>
      </c>
      <c r="AD14" s="85">
        <v>24.594661190965098</v>
      </c>
      <c r="AE14" s="85">
        <v>3</v>
      </c>
      <c r="AF14" s="85">
        <v>0</v>
      </c>
      <c r="AG14" s="85">
        <v>0</v>
      </c>
      <c r="AH14" s="85">
        <v>0</v>
      </c>
      <c r="AI14" s="85">
        <v>2</v>
      </c>
      <c r="AJ14" s="85">
        <v>1375</v>
      </c>
      <c r="AK14" s="85">
        <v>22.5872689938398</v>
      </c>
      <c r="AL14" s="85">
        <v>0</v>
      </c>
      <c r="AM14" s="85">
        <v>0</v>
      </c>
      <c r="AN14" s="85">
        <v>0</v>
      </c>
      <c r="AO14" s="85">
        <v>1</v>
      </c>
      <c r="AP14" s="85">
        <v>1869</v>
      </c>
      <c r="AQ14" s="85">
        <v>61.404517453798803</v>
      </c>
      <c r="AR14" s="86"/>
      <c r="AS14" s="86"/>
      <c r="AT14" s="88">
        <v>44896</v>
      </c>
      <c r="AU14" s="88">
        <v>45260</v>
      </c>
      <c r="AV14" s="84" t="s">
        <v>249</v>
      </c>
      <c r="AW14" s="2"/>
      <c r="AX14" s="2"/>
      <c r="AY14" s="2"/>
      <c r="AZ14" s="2"/>
    </row>
    <row r="15" spans="1:52" ht="14.4" x14ac:dyDescent="0.3">
      <c r="A15" s="84" t="s">
        <v>33</v>
      </c>
      <c r="B15" s="85">
        <v>8</v>
      </c>
      <c r="C15" s="85">
        <v>6</v>
      </c>
      <c r="D15" s="85">
        <v>0</v>
      </c>
      <c r="E15" s="85">
        <v>5</v>
      </c>
      <c r="F15" s="86"/>
      <c r="G15" s="85">
        <v>1</v>
      </c>
      <c r="H15" s="85">
        <v>0</v>
      </c>
      <c r="I15" s="86"/>
      <c r="J15" s="86"/>
      <c r="K15" s="86"/>
      <c r="L15" s="85">
        <v>4</v>
      </c>
      <c r="M15" s="86">
        <v>2</v>
      </c>
      <c r="N15" s="85">
        <v>4</v>
      </c>
      <c r="O15" s="86"/>
      <c r="P15" s="86"/>
      <c r="Q15" s="85">
        <v>2</v>
      </c>
      <c r="R15" s="85">
        <v>6</v>
      </c>
      <c r="S15" s="86">
        <v>1280</v>
      </c>
      <c r="T15" s="86"/>
      <c r="U15" s="86"/>
      <c r="V15" s="86"/>
      <c r="W15" s="86"/>
      <c r="X15" s="86"/>
      <c r="Y15" s="85">
        <v>0</v>
      </c>
      <c r="Z15" s="86"/>
      <c r="AA15" s="86"/>
      <c r="AB15" s="85">
        <v>6</v>
      </c>
      <c r="AC15" s="85">
        <v>6835</v>
      </c>
      <c r="AD15" s="85">
        <v>37.426420260095803</v>
      </c>
      <c r="AE15" s="85">
        <v>6</v>
      </c>
      <c r="AF15" s="85">
        <v>2</v>
      </c>
      <c r="AG15" s="85">
        <v>1282</v>
      </c>
      <c r="AH15" s="85">
        <v>21.0595482546201</v>
      </c>
      <c r="AI15" s="85">
        <v>4</v>
      </c>
      <c r="AJ15" s="85">
        <v>2778</v>
      </c>
      <c r="AK15" s="85">
        <v>22.8172484599589</v>
      </c>
      <c r="AL15" s="85">
        <v>0</v>
      </c>
      <c r="AM15" s="85">
        <v>0</v>
      </c>
      <c r="AN15" s="85">
        <v>0</v>
      </c>
      <c r="AO15" s="85">
        <v>0</v>
      </c>
      <c r="AP15" s="85">
        <v>0</v>
      </c>
      <c r="AQ15" s="85">
        <v>0</v>
      </c>
      <c r="AR15" s="86"/>
      <c r="AS15" s="86"/>
      <c r="AT15" s="88">
        <v>44896</v>
      </c>
      <c r="AU15" s="88">
        <v>45260</v>
      </c>
      <c r="AV15" s="84" t="s">
        <v>247</v>
      </c>
      <c r="AW15" s="2"/>
      <c r="AX15" s="2"/>
      <c r="AY15" s="2"/>
      <c r="AZ15" s="2"/>
    </row>
    <row r="16" spans="1:52" ht="14.4" x14ac:dyDescent="0.3">
      <c r="A16" s="84" t="s">
        <v>34</v>
      </c>
      <c r="B16" s="85">
        <v>42</v>
      </c>
      <c r="C16" s="85">
        <v>31</v>
      </c>
      <c r="D16" s="85">
        <v>0</v>
      </c>
      <c r="E16" s="85">
        <v>26</v>
      </c>
      <c r="F16" s="85">
        <v>2</v>
      </c>
      <c r="G16" s="85">
        <v>8</v>
      </c>
      <c r="H16" s="85">
        <v>7</v>
      </c>
      <c r="I16" s="85">
        <v>7</v>
      </c>
      <c r="J16" s="85">
        <v>11562</v>
      </c>
      <c r="K16" s="85">
        <v>54.265767087122299</v>
      </c>
      <c r="L16" s="85">
        <v>15</v>
      </c>
      <c r="M16" s="85">
        <v>1</v>
      </c>
      <c r="N16" s="85">
        <v>7</v>
      </c>
      <c r="O16" s="85">
        <v>1</v>
      </c>
      <c r="P16" s="85">
        <v>5</v>
      </c>
      <c r="Q16" s="85">
        <v>14</v>
      </c>
      <c r="R16" s="85">
        <v>18</v>
      </c>
      <c r="S16" s="86"/>
      <c r="T16" s="86"/>
      <c r="U16" s="86"/>
      <c r="V16" s="86"/>
      <c r="W16" s="86"/>
      <c r="X16" s="85">
        <v>1</v>
      </c>
      <c r="Y16" s="85">
        <v>0</v>
      </c>
      <c r="Z16" s="85">
        <v>3</v>
      </c>
      <c r="AA16" s="86"/>
      <c r="AB16" s="85">
        <v>42</v>
      </c>
      <c r="AC16" s="85">
        <v>41973</v>
      </c>
      <c r="AD16" s="85">
        <v>32.833088882370198</v>
      </c>
      <c r="AE16" s="85">
        <v>18</v>
      </c>
      <c r="AF16" s="85">
        <v>1</v>
      </c>
      <c r="AG16" s="85">
        <v>521</v>
      </c>
      <c r="AH16" s="85">
        <v>17.117043121149901</v>
      </c>
      <c r="AI16" s="85">
        <v>7</v>
      </c>
      <c r="AJ16" s="85">
        <v>10436</v>
      </c>
      <c r="AK16" s="85">
        <v>48.980932824875303</v>
      </c>
      <c r="AL16" s="85">
        <v>3</v>
      </c>
      <c r="AM16" s="85">
        <v>1656</v>
      </c>
      <c r="AN16" s="85">
        <v>18.135523613962999</v>
      </c>
      <c r="AO16" s="85">
        <v>5</v>
      </c>
      <c r="AP16" s="85">
        <v>9153</v>
      </c>
      <c r="AQ16" s="85">
        <v>60.142915811088301</v>
      </c>
      <c r="AR16" s="86"/>
      <c r="AS16" s="85">
        <v>3</v>
      </c>
      <c r="AT16" s="88">
        <v>44896</v>
      </c>
      <c r="AU16" s="88">
        <v>45260</v>
      </c>
      <c r="AV16" s="84" t="s">
        <v>249</v>
      </c>
      <c r="AW16" s="2"/>
      <c r="AX16" s="2"/>
      <c r="AY16" s="2"/>
      <c r="AZ16" s="2"/>
    </row>
    <row r="17" spans="1:52" ht="14.4" x14ac:dyDescent="0.3">
      <c r="A17" s="84" t="s">
        <v>35</v>
      </c>
      <c r="B17" s="85">
        <v>7</v>
      </c>
      <c r="C17" s="85">
        <v>5</v>
      </c>
      <c r="D17" s="85">
        <v>0</v>
      </c>
      <c r="E17" s="85">
        <v>4</v>
      </c>
      <c r="F17" s="86"/>
      <c r="G17" s="85">
        <v>1</v>
      </c>
      <c r="H17" s="85">
        <v>2</v>
      </c>
      <c r="I17" s="85">
        <v>2</v>
      </c>
      <c r="J17" s="85">
        <v>565</v>
      </c>
      <c r="K17" s="85">
        <v>9.2813141683778202</v>
      </c>
      <c r="L17" s="85">
        <v>3</v>
      </c>
      <c r="M17" s="85">
        <v>1</v>
      </c>
      <c r="N17" s="85">
        <v>2</v>
      </c>
      <c r="O17" s="86"/>
      <c r="P17" s="85">
        <v>1</v>
      </c>
      <c r="Q17" s="85">
        <v>1</v>
      </c>
      <c r="R17" s="85">
        <v>6</v>
      </c>
      <c r="S17" s="86"/>
      <c r="T17" s="86"/>
      <c r="U17" s="86"/>
      <c r="V17" s="86"/>
      <c r="W17" s="86"/>
      <c r="X17" s="86"/>
      <c r="Y17" s="85">
        <v>0</v>
      </c>
      <c r="Z17" s="85">
        <v>2</v>
      </c>
      <c r="AA17" s="86"/>
      <c r="AB17" s="85">
        <v>7</v>
      </c>
      <c r="AC17" s="85">
        <v>5939</v>
      </c>
      <c r="AD17" s="85">
        <v>27.874449985332902</v>
      </c>
      <c r="AE17" s="85">
        <v>6</v>
      </c>
      <c r="AF17" s="85">
        <v>1</v>
      </c>
      <c r="AG17" s="85">
        <v>1172</v>
      </c>
      <c r="AH17" s="85">
        <v>38.5051334702259</v>
      </c>
      <c r="AI17" s="85">
        <v>2</v>
      </c>
      <c r="AJ17" s="85">
        <v>2356</v>
      </c>
      <c r="AK17" s="85">
        <v>38.702258726899402</v>
      </c>
      <c r="AL17" s="85">
        <v>2</v>
      </c>
      <c r="AM17" s="85">
        <v>389</v>
      </c>
      <c r="AN17" s="85">
        <v>6.3901437371663201</v>
      </c>
      <c r="AO17" s="85">
        <v>1</v>
      </c>
      <c r="AP17" s="85">
        <v>1042</v>
      </c>
      <c r="AQ17" s="85">
        <v>34.234086242299803</v>
      </c>
      <c r="AR17" s="86"/>
      <c r="AS17" s="86"/>
      <c r="AT17" s="88">
        <v>44896</v>
      </c>
      <c r="AU17" s="88">
        <v>45260</v>
      </c>
      <c r="AV17" s="84" t="s">
        <v>250</v>
      </c>
      <c r="AW17" s="2"/>
      <c r="AX17" s="2"/>
      <c r="AY17" s="2"/>
      <c r="AZ17" s="2"/>
    </row>
    <row r="18" spans="1:52" ht="14.4" x14ac:dyDescent="0.3">
      <c r="A18" s="84" t="s">
        <v>36</v>
      </c>
      <c r="B18" s="85">
        <v>75</v>
      </c>
      <c r="C18" s="85">
        <v>68</v>
      </c>
      <c r="D18" s="85">
        <v>1</v>
      </c>
      <c r="E18" s="85">
        <v>53</v>
      </c>
      <c r="F18" s="85">
        <v>7</v>
      </c>
      <c r="G18" s="85">
        <v>2</v>
      </c>
      <c r="H18" s="85">
        <v>8</v>
      </c>
      <c r="I18" s="85">
        <v>8</v>
      </c>
      <c r="J18" s="85">
        <v>5240</v>
      </c>
      <c r="K18" s="85">
        <v>21.519507186858299</v>
      </c>
      <c r="L18" s="85">
        <v>29</v>
      </c>
      <c r="M18" s="85">
        <v>14</v>
      </c>
      <c r="N18" s="85">
        <v>11</v>
      </c>
      <c r="O18" s="85">
        <v>1</v>
      </c>
      <c r="P18" s="85">
        <v>5</v>
      </c>
      <c r="Q18" s="85">
        <v>8</v>
      </c>
      <c r="R18" s="85">
        <v>37</v>
      </c>
      <c r="S18" s="85"/>
      <c r="T18" s="85">
        <v>27</v>
      </c>
      <c r="U18" s="86"/>
      <c r="V18" s="86"/>
      <c r="W18" s="85"/>
      <c r="X18" s="86"/>
      <c r="Y18" s="85">
        <v>0</v>
      </c>
      <c r="Z18" s="85">
        <v>6</v>
      </c>
      <c r="AA18" s="86"/>
      <c r="AB18" s="85">
        <v>74</v>
      </c>
      <c r="AC18" s="85">
        <v>45268</v>
      </c>
      <c r="AD18" s="85">
        <v>20.097896664631801</v>
      </c>
      <c r="AE18" s="85">
        <v>38</v>
      </c>
      <c r="AF18" s="85">
        <v>14</v>
      </c>
      <c r="AG18" s="85">
        <v>2915</v>
      </c>
      <c r="AH18" s="85">
        <v>6.8407157524200697</v>
      </c>
      <c r="AI18" s="85">
        <v>11</v>
      </c>
      <c r="AJ18" s="85">
        <v>13665</v>
      </c>
      <c r="AK18" s="85">
        <v>40.813888370356501</v>
      </c>
      <c r="AL18" s="85">
        <v>6</v>
      </c>
      <c r="AM18" s="85">
        <v>2677</v>
      </c>
      <c r="AN18" s="85">
        <v>14.658453114305299</v>
      </c>
      <c r="AO18" s="85">
        <v>5</v>
      </c>
      <c r="AP18" s="85">
        <v>7228</v>
      </c>
      <c r="AQ18" s="85">
        <v>47.494045174538002</v>
      </c>
      <c r="AR18" s="86"/>
      <c r="AS18" s="85">
        <v>1</v>
      </c>
      <c r="AT18" s="88">
        <v>44896</v>
      </c>
      <c r="AU18" s="88">
        <v>45260</v>
      </c>
      <c r="AV18" s="84" t="s">
        <v>249</v>
      </c>
      <c r="AW18" s="2"/>
      <c r="AX18" s="2"/>
      <c r="AY18" s="2"/>
      <c r="AZ18" s="2"/>
    </row>
    <row r="19" spans="1:52" ht="14.4" x14ac:dyDescent="0.3">
      <c r="A19" s="84" t="s">
        <v>37</v>
      </c>
      <c r="B19" s="85">
        <v>7</v>
      </c>
      <c r="C19" s="85">
        <v>6</v>
      </c>
      <c r="D19" s="85">
        <v>0</v>
      </c>
      <c r="E19" s="85">
        <v>7</v>
      </c>
      <c r="F19" s="86"/>
      <c r="G19" s="85">
        <v>1</v>
      </c>
      <c r="H19" s="85">
        <v>0</v>
      </c>
      <c r="I19" s="86"/>
      <c r="J19" s="86"/>
      <c r="K19" s="86"/>
      <c r="L19" s="86"/>
      <c r="M19" s="86"/>
      <c r="N19" s="86"/>
      <c r="O19" s="86"/>
      <c r="P19" s="85">
        <v>1</v>
      </c>
      <c r="Q19" s="85">
        <v>2</v>
      </c>
      <c r="R19" s="85">
        <v>2</v>
      </c>
      <c r="S19" s="86"/>
      <c r="T19" s="86"/>
      <c r="U19" s="86"/>
      <c r="V19" s="86"/>
      <c r="W19" s="86"/>
      <c r="X19" s="86"/>
      <c r="Y19" s="85">
        <v>0</v>
      </c>
      <c r="Z19" s="85">
        <v>1</v>
      </c>
      <c r="AA19" s="86"/>
      <c r="AB19" s="85">
        <v>7</v>
      </c>
      <c r="AC19" s="85">
        <v>7018</v>
      </c>
      <c r="AD19" s="85">
        <v>32.938691698445297</v>
      </c>
      <c r="AE19" s="85">
        <v>2</v>
      </c>
      <c r="AF19" s="85">
        <v>0</v>
      </c>
      <c r="AG19" s="85">
        <v>0</v>
      </c>
      <c r="AH19" s="85">
        <v>0</v>
      </c>
      <c r="AI19" s="85">
        <v>0</v>
      </c>
      <c r="AJ19" s="85">
        <v>0</v>
      </c>
      <c r="AK19" s="85">
        <v>0</v>
      </c>
      <c r="AL19" s="85">
        <v>1</v>
      </c>
      <c r="AM19" s="85">
        <v>91</v>
      </c>
      <c r="AN19" s="85">
        <v>2.9897330595482501</v>
      </c>
      <c r="AO19" s="85">
        <v>1</v>
      </c>
      <c r="AP19" s="85">
        <v>2991</v>
      </c>
      <c r="AQ19" s="85">
        <v>98.266940451745398</v>
      </c>
      <c r="AR19" s="86"/>
      <c r="AS19" s="86"/>
      <c r="AT19" s="88">
        <v>44896</v>
      </c>
      <c r="AU19" s="88">
        <v>45260</v>
      </c>
      <c r="AV19" s="84" t="s">
        <v>248</v>
      </c>
      <c r="AW19" s="2"/>
      <c r="AX19" s="2"/>
      <c r="AY19" s="2"/>
      <c r="AZ19" s="2"/>
    </row>
    <row r="20" spans="1:52" ht="14.4" x14ac:dyDescent="0.3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44896</v>
      </c>
      <c r="AU20" s="88">
        <v>45260</v>
      </c>
      <c r="AV20" s="84" t="s">
        <v>247</v>
      </c>
      <c r="AW20" s="2"/>
      <c r="AX20" s="2"/>
      <c r="AY20" s="2"/>
      <c r="AZ20" s="2"/>
    </row>
    <row r="21" spans="1:52" ht="14.4" x14ac:dyDescent="0.3">
      <c r="A21" s="84" t="s">
        <v>39</v>
      </c>
      <c r="B21" s="85">
        <v>46</v>
      </c>
      <c r="C21" s="85">
        <v>36</v>
      </c>
      <c r="D21" s="85">
        <v>0</v>
      </c>
      <c r="E21" s="85">
        <v>28</v>
      </c>
      <c r="F21" s="85">
        <v>3</v>
      </c>
      <c r="G21" s="85">
        <v>6</v>
      </c>
      <c r="H21" s="85">
        <v>5</v>
      </c>
      <c r="I21" s="85">
        <v>5</v>
      </c>
      <c r="J21" s="85">
        <v>4442</v>
      </c>
      <c r="K21" s="85">
        <v>29.1876796714579</v>
      </c>
      <c r="L21" s="85">
        <v>19</v>
      </c>
      <c r="M21" s="85">
        <v>5</v>
      </c>
      <c r="N21" s="85">
        <v>12</v>
      </c>
      <c r="O21" s="86"/>
      <c r="P21" s="85">
        <v>2</v>
      </c>
      <c r="Q21" s="85">
        <v>3</v>
      </c>
      <c r="R21" s="85">
        <v>22</v>
      </c>
      <c r="S21" s="85">
        <v>20</v>
      </c>
      <c r="T21" s="86"/>
      <c r="U21" s="85">
        <v>3927</v>
      </c>
      <c r="V21" s="86"/>
      <c r="W21" s="86"/>
      <c r="X21" s="85">
        <v>1</v>
      </c>
      <c r="Y21" s="85">
        <v>0</v>
      </c>
      <c r="Z21" s="85">
        <v>2</v>
      </c>
      <c r="AA21" s="86"/>
      <c r="AB21" s="85">
        <v>40</v>
      </c>
      <c r="AC21" s="85">
        <v>22152</v>
      </c>
      <c r="AD21" s="85">
        <v>18.1946611909651</v>
      </c>
      <c r="AE21" s="85">
        <v>22</v>
      </c>
      <c r="AF21" s="85">
        <v>5</v>
      </c>
      <c r="AG21" s="85">
        <v>1859</v>
      </c>
      <c r="AH21" s="85">
        <v>12.2151950718686</v>
      </c>
      <c r="AI21" s="85">
        <v>12</v>
      </c>
      <c r="AJ21" s="85">
        <v>8247</v>
      </c>
      <c r="AK21" s="85">
        <v>22.579055441478399</v>
      </c>
      <c r="AL21" s="85">
        <v>2</v>
      </c>
      <c r="AM21" s="85">
        <v>1222</v>
      </c>
      <c r="AN21" s="85">
        <v>20.073921971252599</v>
      </c>
      <c r="AO21" s="85">
        <v>2</v>
      </c>
      <c r="AP21" s="85">
        <v>2773</v>
      </c>
      <c r="AQ21" s="85">
        <v>45.552361396303901</v>
      </c>
      <c r="AR21" s="85">
        <v>5</v>
      </c>
      <c r="AS21" s="85">
        <v>1</v>
      </c>
      <c r="AT21" s="88">
        <v>44896</v>
      </c>
      <c r="AU21" s="88">
        <v>45260</v>
      </c>
      <c r="AV21" s="84" t="s">
        <v>247</v>
      </c>
      <c r="AW21" s="2"/>
      <c r="AX21" s="2"/>
      <c r="AY21" s="2"/>
      <c r="AZ21" s="2"/>
    </row>
    <row r="22" spans="1:52" ht="14.4" x14ac:dyDescent="0.3">
      <c r="A22" s="84" t="s">
        <v>40</v>
      </c>
      <c r="B22" s="85">
        <v>7</v>
      </c>
      <c r="C22" s="85">
        <v>2</v>
      </c>
      <c r="D22" s="85">
        <v>0</v>
      </c>
      <c r="E22" s="85">
        <v>3</v>
      </c>
      <c r="F22" s="85">
        <v>1</v>
      </c>
      <c r="G22" s="85">
        <v>3</v>
      </c>
      <c r="H22" s="85">
        <v>1</v>
      </c>
      <c r="I22" s="85">
        <v>1</v>
      </c>
      <c r="J22" s="85">
        <v>272</v>
      </c>
      <c r="K22" s="85">
        <v>8.9363449691991796</v>
      </c>
      <c r="L22" s="85">
        <v>1</v>
      </c>
      <c r="M22" s="85">
        <v>5</v>
      </c>
      <c r="N22" s="86"/>
      <c r="O22" s="86"/>
      <c r="P22" s="85">
        <v>1</v>
      </c>
      <c r="Q22" s="85">
        <v>2</v>
      </c>
      <c r="R22" s="85">
        <v>6</v>
      </c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7</v>
      </c>
      <c r="AC22" s="85">
        <v>3537</v>
      </c>
      <c r="AD22" s="85">
        <v>16.600762687004998</v>
      </c>
      <c r="AE22" s="85">
        <v>6</v>
      </c>
      <c r="AF22" s="85">
        <v>5</v>
      </c>
      <c r="AG22" s="85">
        <v>407</v>
      </c>
      <c r="AH22" s="85">
        <v>2.67433264887064</v>
      </c>
      <c r="AI22" s="85">
        <v>0</v>
      </c>
      <c r="AJ22" s="85">
        <v>0</v>
      </c>
      <c r="AK22" s="85">
        <v>0</v>
      </c>
      <c r="AL22" s="85">
        <v>0</v>
      </c>
      <c r="AM22" s="85">
        <v>0</v>
      </c>
      <c r="AN22" s="85">
        <v>0</v>
      </c>
      <c r="AO22" s="85">
        <v>1</v>
      </c>
      <c r="AP22" s="85">
        <v>2677</v>
      </c>
      <c r="AQ22" s="85">
        <v>87.950718685831603</v>
      </c>
      <c r="AR22" s="86"/>
      <c r="AS22" s="86"/>
      <c r="AT22" s="88">
        <v>44896</v>
      </c>
      <c r="AU22" s="88">
        <v>45260</v>
      </c>
      <c r="AV22" s="84" t="s">
        <v>248</v>
      </c>
      <c r="AW22" s="2"/>
      <c r="AX22" s="2"/>
      <c r="AY22" s="2"/>
      <c r="AZ22" s="2"/>
    </row>
    <row r="23" spans="1:52" ht="14.4" x14ac:dyDescent="0.3">
      <c r="A23" s="84" t="s">
        <v>41</v>
      </c>
      <c r="B23" s="85">
        <v>41</v>
      </c>
      <c r="C23" s="85">
        <v>31</v>
      </c>
      <c r="D23" s="85">
        <v>0</v>
      </c>
      <c r="E23" s="85">
        <v>20</v>
      </c>
      <c r="F23" s="85">
        <v>6</v>
      </c>
      <c r="G23" s="85">
        <v>5</v>
      </c>
      <c r="H23" s="85">
        <v>5</v>
      </c>
      <c r="I23" s="85">
        <v>5</v>
      </c>
      <c r="J23" s="85">
        <v>7951</v>
      </c>
      <c r="K23" s="85">
        <v>52.244763860369602</v>
      </c>
      <c r="L23" s="85">
        <v>11</v>
      </c>
      <c r="M23" s="85">
        <v>6</v>
      </c>
      <c r="N23" s="85">
        <v>18</v>
      </c>
      <c r="O23" s="85">
        <v>1</v>
      </c>
      <c r="P23" s="85">
        <v>8</v>
      </c>
      <c r="Q23" s="85">
        <v>19</v>
      </c>
      <c r="R23" s="85">
        <v>35</v>
      </c>
      <c r="S23" s="86">
        <v>457</v>
      </c>
      <c r="T23" s="85"/>
      <c r="U23" s="86">
        <v>1794</v>
      </c>
      <c r="V23" s="86"/>
      <c r="W23" s="85">
        <v>2637</v>
      </c>
      <c r="X23" s="86"/>
      <c r="Y23" s="85">
        <v>0</v>
      </c>
      <c r="Z23" s="85">
        <v>1</v>
      </c>
      <c r="AA23" s="85">
        <v>1</v>
      </c>
      <c r="AB23" s="85">
        <v>37</v>
      </c>
      <c r="AC23" s="85">
        <v>44354</v>
      </c>
      <c r="AD23" s="85">
        <v>39.3842055607969</v>
      </c>
      <c r="AE23" s="85">
        <v>35</v>
      </c>
      <c r="AF23" s="85">
        <v>6</v>
      </c>
      <c r="AG23" s="85">
        <v>3469</v>
      </c>
      <c r="AH23" s="85">
        <v>18.995208761122498</v>
      </c>
      <c r="AI23" s="85">
        <v>18</v>
      </c>
      <c r="AJ23" s="85">
        <v>13600</v>
      </c>
      <c r="AK23" s="85">
        <v>24.823180469997698</v>
      </c>
      <c r="AL23" s="85">
        <v>1</v>
      </c>
      <c r="AM23" s="85">
        <v>421</v>
      </c>
      <c r="AN23" s="85">
        <v>13.8316221765914</v>
      </c>
      <c r="AO23" s="85">
        <v>8</v>
      </c>
      <c r="AP23" s="85">
        <v>10721</v>
      </c>
      <c r="AQ23" s="85">
        <v>44.028747433264897</v>
      </c>
      <c r="AR23" s="86">
        <v>1</v>
      </c>
      <c r="AS23" s="85">
        <v>2</v>
      </c>
      <c r="AT23" s="88">
        <v>44896</v>
      </c>
      <c r="AU23" s="88">
        <v>45260</v>
      </c>
      <c r="AV23" s="84" t="s">
        <v>249</v>
      </c>
      <c r="AW23" s="2"/>
      <c r="AX23" s="2"/>
      <c r="AY23" s="2"/>
      <c r="AZ23" s="2"/>
    </row>
    <row r="24" spans="1:52" ht="14.4" x14ac:dyDescent="0.3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>
        <v>2</v>
      </c>
      <c r="O24" s="86"/>
      <c r="P24" s="86"/>
      <c r="Q24" s="85">
        <v>0</v>
      </c>
      <c r="R24" s="85">
        <v>2</v>
      </c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>
        <v>2</v>
      </c>
      <c r="AF24" s="85">
        <v>0</v>
      </c>
      <c r="AG24" s="85">
        <v>0</v>
      </c>
      <c r="AH24" s="85">
        <v>0</v>
      </c>
      <c r="AI24" s="85">
        <v>2</v>
      </c>
      <c r="AJ24" s="85">
        <v>2107</v>
      </c>
      <c r="AK24" s="85">
        <v>34.611909650923998</v>
      </c>
      <c r="AL24" s="85">
        <v>0</v>
      </c>
      <c r="AM24" s="85">
        <v>0</v>
      </c>
      <c r="AN24" s="85">
        <v>0</v>
      </c>
      <c r="AO24" s="85">
        <v>0</v>
      </c>
      <c r="AP24" s="85">
        <v>0</v>
      </c>
      <c r="AQ24" s="85">
        <v>0</v>
      </c>
      <c r="AR24" s="86"/>
      <c r="AS24" s="86"/>
      <c r="AT24" s="88">
        <v>44896</v>
      </c>
      <c r="AU24" s="88">
        <v>45260</v>
      </c>
      <c r="AV24" s="84" t="s">
        <v>248</v>
      </c>
      <c r="AW24" s="2"/>
      <c r="AX24" s="2"/>
      <c r="AY24" s="2"/>
      <c r="AZ24" s="2"/>
    </row>
    <row r="25" spans="1:52" ht="14.4" x14ac:dyDescent="0.3">
      <c r="A25" s="84" t="s">
        <v>43</v>
      </c>
      <c r="B25" s="85">
        <v>8</v>
      </c>
      <c r="C25" s="85">
        <v>6</v>
      </c>
      <c r="D25" s="85">
        <v>0</v>
      </c>
      <c r="E25" s="85">
        <v>3</v>
      </c>
      <c r="F25" s="85">
        <v>2</v>
      </c>
      <c r="G25" s="85">
        <v>2</v>
      </c>
      <c r="H25" s="85">
        <v>2</v>
      </c>
      <c r="I25" s="85">
        <v>2</v>
      </c>
      <c r="J25" s="85">
        <v>2436</v>
      </c>
      <c r="K25" s="85">
        <v>40.016427104722801</v>
      </c>
      <c r="L25" s="85">
        <v>3</v>
      </c>
      <c r="M25" s="86"/>
      <c r="N25" s="85">
        <v>3</v>
      </c>
      <c r="O25" s="86"/>
      <c r="P25" s="85">
        <v>1</v>
      </c>
      <c r="Q25" s="85">
        <v>1</v>
      </c>
      <c r="R25" s="85">
        <v>5</v>
      </c>
      <c r="S25" s="86"/>
      <c r="T25" s="86"/>
      <c r="U25" s="86"/>
      <c r="V25" s="86"/>
      <c r="W25" s="86"/>
      <c r="X25" s="86"/>
      <c r="Y25" s="85">
        <v>0</v>
      </c>
      <c r="Z25" s="85">
        <v>1</v>
      </c>
      <c r="AA25" s="86"/>
      <c r="AB25" s="85">
        <v>8</v>
      </c>
      <c r="AC25" s="85">
        <v>5619</v>
      </c>
      <c r="AD25" s="85">
        <v>23.075975359342898</v>
      </c>
      <c r="AE25" s="85">
        <v>5</v>
      </c>
      <c r="AF25" s="85">
        <v>0</v>
      </c>
      <c r="AG25" s="85">
        <v>0</v>
      </c>
      <c r="AH25" s="85">
        <v>0</v>
      </c>
      <c r="AI25" s="85">
        <v>3</v>
      </c>
      <c r="AJ25" s="85">
        <v>5572</v>
      </c>
      <c r="AK25" s="85">
        <v>61.021218343600303</v>
      </c>
      <c r="AL25" s="85">
        <v>1</v>
      </c>
      <c r="AM25" s="85">
        <v>657</v>
      </c>
      <c r="AN25" s="85">
        <v>21.5852156057495</v>
      </c>
      <c r="AO25" s="85">
        <v>1</v>
      </c>
      <c r="AP25" s="85">
        <v>1361</v>
      </c>
      <c r="AQ25" s="85">
        <v>44.714579055441497</v>
      </c>
      <c r="AR25" s="86"/>
      <c r="AS25" s="85"/>
      <c r="AT25" s="88">
        <v>44896</v>
      </c>
      <c r="AU25" s="88">
        <v>45260</v>
      </c>
      <c r="AV25" s="84" t="s">
        <v>247</v>
      </c>
      <c r="AW25" s="2"/>
      <c r="AX25" s="2"/>
      <c r="AY25" s="2"/>
      <c r="AZ25" s="2"/>
    </row>
    <row r="26" spans="1:52" ht="14.4" x14ac:dyDescent="0.3">
      <c r="A26" s="84" t="s">
        <v>44</v>
      </c>
      <c r="B26" s="85">
        <v>52</v>
      </c>
      <c r="C26" s="85">
        <v>49</v>
      </c>
      <c r="D26" s="85">
        <v>0</v>
      </c>
      <c r="E26" s="85">
        <v>19</v>
      </c>
      <c r="F26" s="85">
        <v>19</v>
      </c>
      <c r="G26" s="85">
        <v>2</v>
      </c>
      <c r="H26" s="85">
        <v>2</v>
      </c>
      <c r="I26" s="85">
        <v>2</v>
      </c>
      <c r="J26" s="85">
        <v>2298</v>
      </c>
      <c r="K26" s="85">
        <v>37.749486652977403</v>
      </c>
      <c r="L26" s="85">
        <v>14</v>
      </c>
      <c r="M26" s="85">
        <v>8</v>
      </c>
      <c r="N26" s="85">
        <v>6</v>
      </c>
      <c r="O26" s="85">
        <v>1</v>
      </c>
      <c r="P26" s="85">
        <v>4</v>
      </c>
      <c r="Q26" s="85">
        <v>18</v>
      </c>
      <c r="R26" s="85">
        <v>20</v>
      </c>
      <c r="S26" s="86">
        <v>55</v>
      </c>
      <c r="T26" s="86"/>
      <c r="U26" s="86"/>
      <c r="V26" s="86"/>
      <c r="W26" s="86"/>
      <c r="X26" s="86"/>
      <c r="Y26" s="85">
        <v>0</v>
      </c>
      <c r="Z26" s="85">
        <v>1</v>
      </c>
      <c r="AA26" s="86"/>
      <c r="AB26" s="85">
        <v>51</v>
      </c>
      <c r="AC26" s="85">
        <v>53014</v>
      </c>
      <c r="AD26" s="85">
        <v>34.1516286185932</v>
      </c>
      <c r="AE26" s="85">
        <v>20</v>
      </c>
      <c r="AF26" s="85">
        <v>8</v>
      </c>
      <c r="AG26" s="85">
        <v>2615</v>
      </c>
      <c r="AH26" s="85">
        <v>10.739219712525699</v>
      </c>
      <c r="AI26" s="85">
        <v>6</v>
      </c>
      <c r="AJ26" s="85">
        <v>5724</v>
      </c>
      <c r="AK26" s="85">
        <v>31.3429158110883</v>
      </c>
      <c r="AL26" s="85">
        <v>1</v>
      </c>
      <c r="AM26" s="85">
        <v>49</v>
      </c>
      <c r="AN26" s="85">
        <v>1.6098562628336801</v>
      </c>
      <c r="AO26" s="85">
        <v>4</v>
      </c>
      <c r="AP26" s="85">
        <v>5192</v>
      </c>
      <c r="AQ26" s="85">
        <v>42.644763860369601</v>
      </c>
      <c r="AR26" s="86"/>
      <c r="AS26" s="86"/>
      <c r="AT26" s="88">
        <v>44896</v>
      </c>
      <c r="AU26" s="88">
        <v>45260</v>
      </c>
      <c r="AV26" s="84" t="s">
        <v>247</v>
      </c>
      <c r="AW26" s="2"/>
      <c r="AX26" s="2"/>
      <c r="AY26" s="2"/>
      <c r="AZ26" s="2"/>
    </row>
    <row r="27" spans="1:52" ht="14.4" x14ac:dyDescent="0.3">
      <c r="A27" s="84" t="s">
        <v>45</v>
      </c>
      <c r="B27" s="85">
        <v>71</v>
      </c>
      <c r="C27" s="85">
        <v>61</v>
      </c>
      <c r="D27" s="85">
        <v>0</v>
      </c>
      <c r="E27" s="85">
        <v>47</v>
      </c>
      <c r="F27" s="85">
        <v>10</v>
      </c>
      <c r="G27" s="85">
        <v>7</v>
      </c>
      <c r="H27" s="85">
        <v>8</v>
      </c>
      <c r="I27" s="85">
        <v>8</v>
      </c>
      <c r="J27" s="85">
        <v>4276</v>
      </c>
      <c r="K27" s="85">
        <v>17.560574948665298</v>
      </c>
      <c r="L27" s="85">
        <v>13</v>
      </c>
      <c r="M27" s="85">
        <v>4</v>
      </c>
      <c r="N27" s="85">
        <v>8</v>
      </c>
      <c r="O27" s="85">
        <v>1</v>
      </c>
      <c r="P27" s="85">
        <v>3</v>
      </c>
      <c r="Q27" s="85">
        <v>23</v>
      </c>
      <c r="R27" s="85">
        <v>23</v>
      </c>
      <c r="S27" s="86"/>
      <c r="T27" s="86">
        <v>2676</v>
      </c>
      <c r="U27" s="85">
        <v>721</v>
      </c>
      <c r="V27" s="85"/>
      <c r="W27" s="86">
        <v>3429</v>
      </c>
      <c r="X27" s="86"/>
      <c r="Y27" s="85">
        <v>0</v>
      </c>
      <c r="Z27" s="85">
        <v>7</v>
      </c>
      <c r="AA27" s="86"/>
      <c r="AB27" s="85">
        <v>66</v>
      </c>
      <c r="AC27" s="85">
        <v>62018</v>
      </c>
      <c r="AD27" s="85">
        <v>30.872005475701599</v>
      </c>
      <c r="AE27" s="85">
        <v>25</v>
      </c>
      <c r="AF27" s="85">
        <v>4</v>
      </c>
      <c r="AG27" s="85">
        <v>2016</v>
      </c>
      <c r="AH27" s="85">
        <v>16.558521560574899</v>
      </c>
      <c r="AI27" s="85">
        <v>8</v>
      </c>
      <c r="AJ27" s="85">
        <v>9921</v>
      </c>
      <c r="AK27" s="85">
        <v>40.743326488706401</v>
      </c>
      <c r="AL27" s="85">
        <v>7</v>
      </c>
      <c r="AM27" s="85">
        <v>4885</v>
      </c>
      <c r="AN27" s="85">
        <v>22.9275447345263</v>
      </c>
      <c r="AO27" s="85">
        <v>3</v>
      </c>
      <c r="AP27" s="85">
        <v>5315</v>
      </c>
      <c r="AQ27" s="85">
        <v>58.206707734428498</v>
      </c>
      <c r="AR27" s="85">
        <v>1</v>
      </c>
      <c r="AS27" s="86"/>
      <c r="AT27" s="88">
        <v>44896</v>
      </c>
      <c r="AU27" s="88">
        <v>45260</v>
      </c>
      <c r="AV27" s="84" t="s">
        <v>250</v>
      </c>
      <c r="AW27" s="2"/>
      <c r="AX27" s="2"/>
      <c r="AY27" s="2"/>
      <c r="AZ27" s="2"/>
    </row>
    <row r="28" spans="1:52" ht="14.4" x14ac:dyDescent="0.3">
      <c r="A28" s="84" t="s">
        <v>46</v>
      </c>
      <c r="B28" s="85">
        <v>116</v>
      </c>
      <c r="C28" s="85">
        <v>86</v>
      </c>
      <c r="D28" s="85">
        <v>0</v>
      </c>
      <c r="E28" s="85">
        <v>67</v>
      </c>
      <c r="F28" s="85">
        <v>9</v>
      </c>
      <c r="G28" s="85">
        <v>23</v>
      </c>
      <c r="H28" s="85">
        <v>24</v>
      </c>
      <c r="I28" s="85">
        <v>24</v>
      </c>
      <c r="J28" s="85">
        <v>14850</v>
      </c>
      <c r="K28" s="85">
        <v>20.328542094455901</v>
      </c>
      <c r="L28" s="85">
        <v>27</v>
      </c>
      <c r="M28" s="85">
        <v>9</v>
      </c>
      <c r="N28" s="85">
        <v>2</v>
      </c>
      <c r="O28" s="85">
        <v>1</v>
      </c>
      <c r="P28" s="85">
        <v>19</v>
      </c>
      <c r="Q28" s="85">
        <v>28</v>
      </c>
      <c r="R28" s="85">
        <v>35</v>
      </c>
      <c r="S28" s="85">
        <v>503</v>
      </c>
      <c r="T28" s="86">
        <v>126</v>
      </c>
      <c r="U28" s="86"/>
      <c r="V28" s="86"/>
      <c r="W28" s="85"/>
      <c r="X28" s="86"/>
      <c r="Y28" s="85">
        <v>0</v>
      </c>
      <c r="Z28" s="85">
        <v>4</v>
      </c>
      <c r="AA28" s="86"/>
      <c r="AB28" s="85">
        <v>114</v>
      </c>
      <c r="AC28" s="85">
        <v>83563</v>
      </c>
      <c r="AD28" s="85">
        <v>24.082423718433699</v>
      </c>
      <c r="AE28" s="85">
        <v>36</v>
      </c>
      <c r="AF28" s="85">
        <v>9</v>
      </c>
      <c r="AG28" s="85">
        <v>5588</v>
      </c>
      <c r="AH28" s="85">
        <v>20.398813597992199</v>
      </c>
      <c r="AI28" s="85">
        <v>2</v>
      </c>
      <c r="AJ28" s="85">
        <v>2017</v>
      </c>
      <c r="AK28" s="85">
        <v>33.133470225872699</v>
      </c>
      <c r="AL28" s="85">
        <v>4</v>
      </c>
      <c r="AM28" s="85">
        <v>1754</v>
      </c>
      <c r="AN28" s="85">
        <v>14.406570841889099</v>
      </c>
      <c r="AO28" s="85">
        <v>19</v>
      </c>
      <c r="AP28" s="85">
        <v>22780</v>
      </c>
      <c r="AQ28" s="85">
        <v>39.390467956338497</v>
      </c>
      <c r="AR28" s="85">
        <v>1</v>
      </c>
      <c r="AS28" s="85">
        <v>1</v>
      </c>
      <c r="AT28" s="88">
        <v>44896</v>
      </c>
      <c r="AU28" s="88">
        <v>45260</v>
      </c>
      <c r="AV28" s="84" t="s">
        <v>248</v>
      </c>
      <c r="AW28" s="2"/>
      <c r="AX28" s="2"/>
      <c r="AY28" s="2"/>
      <c r="AZ28" s="2"/>
    </row>
    <row r="29" spans="1:52" ht="14.4" x14ac:dyDescent="0.3">
      <c r="A29" s="84" t="s">
        <v>47</v>
      </c>
      <c r="B29" s="85">
        <v>6</v>
      </c>
      <c r="C29" s="85">
        <v>3</v>
      </c>
      <c r="D29" s="85">
        <v>0</v>
      </c>
      <c r="E29" s="85">
        <v>3</v>
      </c>
      <c r="F29" s="85">
        <v>1</v>
      </c>
      <c r="G29" s="85">
        <v>2</v>
      </c>
      <c r="H29" s="85">
        <v>0</v>
      </c>
      <c r="I29" s="86"/>
      <c r="J29" s="86"/>
      <c r="K29" s="86"/>
      <c r="L29" s="85">
        <v>1</v>
      </c>
      <c r="M29" s="85">
        <v>2</v>
      </c>
      <c r="N29" s="86"/>
      <c r="O29" s="86"/>
      <c r="P29" s="86"/>
      <c r="Q29" s="85">
        <v>1</v>
      </c>
      <c r="R29" s="85">
        <v>2</v>
      </c>
      <c r="S29" s="86"/>
      <c r="T29" s="86"/>
      <c r="U29" s="86"/>
      <c r="V29" s="86"/>
      <c r="W29" s="86"/>
      <c r="X29" s="86"/>
      <c r="Y29" s="85">
        <v>0</v>
      </c>
      <c r="Z29" s="86"/>
      <c r="AA29" s="86"/>
      <c r="AB29" s="85">
        <v>6</v>
      </c>
      <c r="AC29" s="85">
        <v>4241</v>
      </c>
      <c r="AD29" s="85">
        <v>23.2224503764545</v>
      </c>
      <c r="AE29" s="85">
        <v>2</v>
      </c>
      <c r="AF29" s="85">
        <v>2</v>
      </c>
      <c r="AG29" s="85">
        <v>60</v>
      </c>
      <c r="AH29" s="85">
        <v>0.98562628336755598</v>
      </c>
      <c r="AI29" s="85">
        <v>0</v>
      </c>
      <c r="AJ29" s="85">
        <v>0</v>
      </c>
      <c r="AK29" s="85">
        <v>0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6">
        <v>1</v>
      </c>
      <c r="AS29" s="86"/>
      <c r="AT29" s="88">
        <v>44896</v>
      </c>
      <c r="AU29" s="88">
        <v>45260</v>
      </c>
      <c r="AV29" s="84" t="s">
        <v>246</v>
      </c>
      <c r="AW29" s="2"/>
      <c r="AX29" s="2"/>
      <c r="AY29" s="2"/>
      <c r="AZ29" s="2"/>
    </row>
    <row r="30" spans="1:52" ht="14.4" x14ac:dyDescent="0.3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44896</v>
      </c>
      <c r="AU30" s="88">
        <v>45260</v>
      </c>
      <c r="AV30" s="84" t="s">
        <v>247</v>
      </c>
      <c r="AW30" s="2"/>
      <c r="AX30" s="2"/>
      <c r="AY30" s="2"/>
      <c r="AZ30" s="2"/>
    </row>
    <row r="31" spans="1:52" ht="14.4" x14ac:dyDescent="0.3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44896</v>
      </c>
      <c r="AU31" s="88">
        <v>45260</v>
      </c>
      <c r="AV31" s="84" t="s">
        <v>248</v>
      </c>
      <c r="AW31" s="2"/>
      <c r="AX31" s="2"/>
      <c r="AY31" s="2"/>
      <c r="AZ31" s="2"/>
    </row>
    <row r="32" spans="1:52" ht="14.4" x14ac:dyDescent="0.3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44896</v>
      </c>
      <c r="AU32" s="88">
        <v>45260</v>
      </c>
      <c r="AV32" s="84" t="s">
        <v>247</v>
      </c>
      <c r="AW32" s="2"/>
      <c r="AX32" s="2"/>
      <c r="AY32" s="2"/>
      <c r="AZ32" s="2"/>
    </row>
    <row r="33" spans="1:52" ht="14.4" x14ac:dyDescent="0.3">
      <c r="A33" s="84" t="s">
        <v>51</v>
      </c>
      <c r="B33" s="85">
        <v>12</v>
      </c>
      <c r="C33" s="85">
        <v>12</v>
      </c>
      <c r="D33" s="85">
        <v>0</v>
      </c>
      <c r="E33" s="85">
        <v>7</v>
      </c>
      <c r="F33" s="86"/>
      <c r="G33" s="85">
        <v>0</v>
      </c>
      <c r="H33" s="85">
        <v>1</v>
      </c>
      <c r="I33" s="85">
        <v>1</v>
      </c>
      <c r="J33" s="85">
        <v>356</v>
      </c>
      <c r="K33" s="85">
        <v>11.6960985626283</v>
      </c>
      <c r="L33" s="85">
        <v>1</v>
      </c>
      <c r="M33" s="85">
        <v>2</v>
      </c>
      <c r="N33" s="86">
        <v>2</v>
      </c>
      <c r="O33" s="86"/>
      <c r="P33" s="86">
        <v>1</v>
      </c>
      <c r="Q33" s="85">
        <v>4</v>
      </c>
      <c r="R33" s="85">
        <v>5</v>
      </c>
      <c r="S33" s="86"/>
      <c r="T33" s="86"/>
      <c r="U33" s="86">
        <v>1580</v>
      </c>
      <c r="V33" s="86"/>
      <c r="W33" s="86">
        <v>1686</v>
      </c>
      <c r="X33" s="86"/>
      <c r="Y33" s="85">
        <v>0</v>
      </c>
      <c r="Z33" s="86"/>
      <c r="AA33" s="86"/>
      <c r="AB33" s="85">
        <v>9</v>
      </c>
      <c r="AC33" s="85">
        <v>11202</v>
      </c>
      <c r="AD33" s="85">
        <v>40.892539356605099</v>
      </c>
      <c r="AE33" s="85">
        <v>5</v>
      </c>
      <c r="AF33" s="85">
        <v>2</v>
      </c>
      <c r="AG33" s="85">
        <v>1124</v>
      </c>
      <c r="AH33" s="85">
        <v>18.4640657084189</v>
      </c>
      <c r="AI33" s="85">
        <v>2</v>
      </c>
      <c r="AJ33" s="85">
        <v>1588</v>
      </c>
      <c r="AK33" s="85">
        <v>26.086242299794701</v>
      </c>
      <c r="AL33" s="85">
        <v>0</v>
      </c>
      <c r="AM33" s="85">
        <v>0</v>
      </c>
      <c r="AN33" s="85">
        <v>0</v>
      </c>
      <c r="AO33" s="85">
        <v>1</v>
      </c>
      <c r="AP33" s="85">
        <v>1686</v>
      </c>
      <c r="AQ33" s="85">
        <v>55.3921971252567</v>
      </c>
      <c r="AR33" s="85">
        <v>2</v>
      </c>
      <c r="AS33" s="86"/>
      <c r="AT33" s="88">
        <v>44896</v>
      </c>
      <c r="AU33" s="88">
        <v>45260</v>
      </c>
      <c r="AV33" s="84" t="s">
        <v>247</v>
      </c>
      <c r="AW33" s="2"/>
      <c r="AX33" s="2"/>
      <c r="AY33" s="2"/>
      <c r="AZ33" s="2"/>
    </row>
    <row r="34" spans="1:52" ht="14.4" x14ac:dyDescent="0.3">
      <c r="A34" s="84" t="s">
        <v>52</v>
      </c>
      <c r="B34" s="85">
        <v>12</v>
      </c>
      <c r="C34" s="85">
        <v>9</v>
      </c>
      <c r="D34" s="85">
        <v>0</v>
      </c>
      <c r="E34" s="85">
        <v>10</v>
      </c>
      <c r="F34" s="86"/>
      <c r="G34" s="85">
        <v>0</v>
      </c>
      <c r="H34" s="85">
        <v>1</v>
      </c>
      <c r="I34" s="85">
        <v>1</v>
      </c>
      <c r="J34" s="85">
        <v>534</v>
      </c>
      <c r="K34" s="85">
        <v>17.5441478439425</v>
      </c>
      <c r="L34" s="85">
        <v>5</v>
      </c>
      <c r="M34" s="85">
        <v>2</v>
      </c>
      <c r="N34" s="85">
        <v>4</v>
      </c>
      <c r="O34" s="86"/>
      <c r="P34" s="85">
        <v>5</v>
      </c>
      <c r="Q34" s="85">
        <v>2</v>
      </c>
      <c r="R34" s="85">
        <v>16</v>
      </c>
      <c r="S34" s="86"/>
      <c r="T34" s="86"/>
      <c r="U34" s="86"/>
      <c r="V34" s="86"/>
      <c r="W34" s="86"/>
      <c r="X34" s="86"/>
      <c r="Y34" s="85">
        <v>0</v>
      </c>
      <c r="Z34" s="85">
        <v>4</v>
      </c>
      <c r="AA34" s="85">
        <v>1</v>
      </c>
      <c r="AB34" s="85">
        <v>12</v>
      </c>
      <c r="AC34" s="85">
        <v>9332</v>
      </c>
      <c r="AD34" s="85">
        <v>25.549623545516798</v>
      </c>
      <c r="AE34" s="85">
        <v>16</v>
      </c>
      <c r="AF34" s="85">
        <v>2</v>
      </c>
      <c r="AG34" s="85">
        <v>1248</v>
      </c>
      <c r="AH34" s="85">
        <v>20.501026694045201</v>
      </c>
      <c r="AI34" s="85">
        <v>4</v>
      </c>
      <c r="AJ34" s="85">
        <v>5917</v>
      </c>
      <c r="AK34" s="85">
        <v>48.599589322381902</v>
      </c>
      <c r="AL34" s="85">
        <v>4</v>
      </c>
      <c r="AM34" s="85">
        <v>5346</v>
      </c>
      <c r="AN34" s="85">
        <v>43.909650924024596</v>
      </c>
      <c r="AO34" s="85">
        <v>5</v>
      </c>
      <c r="AP34" s="85">
        <v>4438</v>
      </c>
      <c r="AQ34" s="85">
        <v>29.161396303901402</v>
      </c>
      <c r="AR34" s="86"/>
      <c r="AS34" s="86"/>
      <c r="AT34" s="88">
        <v>44896</v>
      </c>
      <c r="AU34" s="88">
        <v>45260</v>
      </c>
      <c r="AV34" s="84" t="s">
        <v>246</v>
      </c>
      <c r="AW34" s="2"/>
      <c r="AX34" s="2"/>
      <c r="AY34" s="2"/>
      <c r="AZ34" s="2"/>
    </row>
    <row r="35" spans="1:52" ht="14.4" x14ac:dyDescent="0.3">
      <c r="A35" s="84" t="s">
        <v>53</v>
      </c>
      <c r="B35" s="85">
        <v>3</v>
      </c>
      <c r="C35" s="85">
        <v>1</v>
      </c>
      <c r="D35" s="85">
        <v>0</v>
      </c>
      <c r="E35" s="85">
        <v>2</v>
      </c>
      <c r="F35" s="86">
        <v>1</v>
      </c>
      <c r="G35" s="85">
        <v>2</v>
      </c>
      <c r="H35" s="85">
        <v>0</v>
      </c>
      <c r="I35" s="86"/>
      <c r="J35" s="86"/>
      <c r="K35" s="86"/>
      <c r="L35" s="85">
        <v>1</v>
      </c>
      <c r="M35" s="85">
        <v>4</v>
      </c>
      <c r="N35" s="86"/>
      <c r="O35" s="86"/>
      <c r="P35" s="86"/>
      <c r="Q35" s="85">
        <v>1</v>
      </c>
      <c r="R35" s="85">
        <v>5</v>
      </c>
      <c r="S35" s="85"/>
      <c r="T35" s="86"/>
      <c r="U35" s="86"/>
      <c r="V35" s="86"/>
      <c r="W35" s="86"/>
      <c r="X35" s="86"/>
      <c r="Y35" s="85">
        <v>0</v>
      </c>
      <c r="Z35" s="85">
        <v>1</v>
      </c>
      <c r="AA35" s="86"/>
      <c r="AB35" s="85">
        <v>3</v>
      </c>
      <c r="AC35" s="85">
        <v>2938</v>
      </c>
      <c r="AD35" s="85">
        <v>32.175222450376502</v>
      </c>
      <c r="AE35" s="85">
        <v>5</v>
      </c>
      <c r="AF35" s="85">
        <v>4</v>
      </c>
      <c r="AG35" s="85">
        <v>925</v>
      </c>
      <c r="AH35" s="85">
        <v>7.5975359342915798</v>
      </c>
      <c r="AI35" s="85">
        <v>0</v>
      </c>
      <c r="AJ35" s="85">
        <v>0</v>
      </c>
      <c r="AK35" s="85">
        <v>0</v>
      </c>
      <c r="AL35" s="85">
        <v>1</v>
      </c>
      <c r="AM35" s="85">
        <v>60</v>
      </c>
      <c r="AN35" s="85">
        <v>1.97125256673511</v>
      </c>
      <c r="AO35" s="85">
        <v>0</v>
      </c>
      <c r="AP35" s="85">
        <v>0</v>
      </c>
      <c r="AQ35" s="85">
        <v>0</v>
      </c>
      <c r="AR35" s="86"/>
      <c r="AS35" s="86"/>
      <c r="AT35" s="88">
        <v>44896</v>
      </c>
      <c r="AU35" s="88">
        <v>45260</v>
      </c>
      <c r="AV35" s="84" t="s">
        <v>248</v>
      </c>
      <c r="AW35" s="2"/>
      <c r="AX35" s="2"/>
      <c r="AY35" s="2"/>
      <c r="AZ35" s="2"/>
    </row>
    <row r="36" spans="1:52" ht="14.4" x14ac:dyDescent="0.3">
      <c r="A36" s="84" t="s">
        <v>54</v>
      </c>
      <c r="B36" s="85">
        <v>45</v>
      </c>
      <c r="C36" s="85">
        <v>28</v>
      </c>
      <c r="D36" s="85">
        <v>0</v>
      </c>
      <c r="E36" s="85">
        <v>26</v>
      </c>
      <c r="F36" s="85">
        <v>1</v>
      </c>
      <c r="G36" s="85">
        <v>13</v>
      </c>
      <c r="H36" s="85">
        <v>11</v>
      </c>
      <c r="I36" s="85">
        <v>11</v>
      </c>
      <c r="J36" s="85">
        <v>5773</v>
      </c>
      <c r="K36" s="85">
        <v>17.242486466305799</v>
      </c>
      <c r="L36" s="85">
        <v>19</v>
      </c>
      <c r="M36" s="85">
        <v>7</v>
      </c>
      <c r="N36" s="85">
        <v>2</v>
      </c>
      <c r="O36" s="86"/>
      <c r="P36" s="85">
        <v>3</v>
      </c>
      <c r="Q36" s="85">
        <v>13</v>
      </c>
      <c r="R36" s="85">
        <v>14</v>
      </c>
      <c r="S36" s="86">
        <v>637</v>
      </c>
      <c r="T36" s="86"/>
      <c r="U36" s="86"/>
      <c r="V36" s="86"/>
      <c r="W36" s="85"/>
      <c r="X36" s="86"/>
      <c r="Y36" s="85">
        <v>0</v>
      </c>
      <c r="Z36" s="85">
        <v>2</v>
      </c>
      <c r="AA36" s="86"/>
      <c r="AB36" s="85">
        <v>43</v>
      </c>
      <c r="AC36" s="85">
        <v>39757</v>
      </c>
      <c r="AD36" s="85">
        <v>30.3763908122821</v>
      </c>
      <c r="AE36" s="85">
        <v>15</v>
      </c>
      <c r="AF36" s="85">
        <v>7</v>
      </c>
      <c r="AG36" s="85">
        <v>1699</v>
      </c>
      <c r="AH36" s="85">
        <v>7.9741859782927502</v>
      </c>
      <c r="AI36" s="85">
        <v>2</v>
      </c>
      <c r="AJ36" s="85">
        <v>4258</v>
      </c>
      <c r="AK36" s="85">
        <v>69.946611909650898</v>
      </c>
      <c r="AL36" s="85">
        <v>2</v>
      </c>
      <c r="AM36" s="85">
        <v>332</v>
      </c>
      <c r="AN36" s="85">
        <v>5.4537987679671502</v>
      </c>
      <c r="AO36" s="85">
        <v>3</v>
      </c>
      <c r="AP36" s="85">
        <v>1999</v>
      </c>
      <c r="AQ36" s="85">
        <v>21.891854893908299</v>
      </c>
      <c r="AR36" s="86"/>
      <c r="AS36" s="86"/>
      <c r="AT36" s="88">
        <v>44896</v>
      </c>
      <c r="AU36" s="88">
        <v>45260</v>
      </c>
      <c r="AV36" s="84" t="s">
        <v>247</v>
      </c>
      <c r="AW36" s="2"/>
      <c r="AX36" s="2"/>
      <c r="AY36" s="2"/>
      <c r="AZ36" s="2"/>
    </row>
    <row r="37" spans="1:52" ht="14.4" x14ac:dyDescent="0.3">
      <c r="A37" s="84" t="s">
        <v>55</v>
      </c>
      <c r="B37" s="85">
        <v>22</v>
      </c>
      <c r="C37" s="85">
        <v>13</v>
      </c>
      <c r="D37" s="85">
        <v>0</v>
      </c>
      <c r="E37" s="85">
        <v>14</v>
      </c>
      <c r="F37" s="85">
        <v>3</v>
      </c>
      <c r="G37" s="85">
        <v>5</v>
      </c>
      <c r="H37" s="85">
        <v>5</v>
      </c>
      <c r="I37" s="85">
        <v>5</v>
      </c>
      <c r="J37" s="85">
        <v>3817</v>
      </c>
      <c r="K37" s="85">
        <v>25.080903490759798</v>
      </c>
      <c r="L37" s="85">
        <v>16</v>
      </c>
      <c r="M37" s="85">
        <v>7</v>
      </c>
      <c r="N37" s="85">
        <v>6</v>
      </c>
      <c r="O37" s="86"/>
      <c r="P37" s="85">
        <v>2</v>
      </c>
      <c r="Q37" s="85">
        <v>2</v>
      </c>
      <c r="R37" s="85">
        <v>25</v>
      </c>
      <c r="S37" s="86">
        <v>2554</v>
      </c>
      <c r="T37" s="85">
        <v>64</v>
      </c>
      <c r="U37" s="86"/>
      <c r="V37" s="86"/>
      <c r="W37" s="86">
        <v>1426</v>
      </c>
      <c r="X37" s="85">
        <v>1</v>
      </c>
      <c r="Y37" s="85">
        <v>0</v>
      </c>
      <c r="Z37" s="85">
        <v>9</v>
      </c>
      <c r="AA37" s="86"/>
      <c r="AB37" s="85">
        <v>15</v>
      </c>
      <c r="AC37" s="85">
        <v>11538</v>
      </c>
      <c r="AD37" s="85">
        <v>25.2714579055441</v>
      </c>
      <c r="AE37" s="85">
        <v>25</v>
      </c>
      <c r="AF37" s="85">
        <v>7</v>
      </c>
      <c r="AG37" s="85">
        <v>3581</v>
      </c>
      <c r="AH37" s="85">
        <v>16.807274860663</v>
      </c>
      <c r="AI37" s="85">
        <v>6</v>
      </c>
      <c r="AJ37" s="85">
        <v>3034</v>
      </c>
      <c r="AK37" s="85">
        <v>16.613278576317601</v>
      </c>
      <c r="AL37" s="85">
        <v>9</v>
      </c>
      <c r="AM37" s="85">
        <v>2748</v>
      </c>
      <c r="AN37" s="85">
        <v>10.031485284052</v>
      </c>
      <c r="AO37" s="85">
        <v>2</v>
      </c>
      <c r="AP37" s="85">
        <v>2568</v>
      </c>
      <c r="AQ37" s="85">
        <v>42.184804928131399</v>
      </c>
      <c r="AR37" s="86"/>
      <c r="AS37" s="86"/>
      <c r="AT37" s="88">
        <v>44896</v>
      </c>
      <c r="AU37" s="88">
        <v>45260</v>
      </c>
      <c r="AV37" s="84" t="s">
        <v>249</v>
      </c>
      <c r="AW37" s="2"/>
      <c r="AX37" s="2"/>
      <c r="AY37" s="2"/>
      <c r="AZ37" s="2"/>
    </row>
    <row r="38" spans="1:52" ht="14.4" x14ac:dyDescent="0.3">
      <c r="A38" s="84" t="s">
        <v>56</v>
      </c>
      <c r="B38" s="85">
        <v>18</v>
      </c>
      <c r="C38" s="85">
        <v>15</v>
      </c>
      <c r="D38" s="85">
        <v>0</v>
      </c>
      <c r="E38" s="85">
        <v>15</v>
      </c>
      <c r="F38" s="85">
        <v>1</v>
      </c>
      <c r="G38" s="85">
        <v>3</v>
      </c>
      <c r="H38" s="85">
        <v>1</v>
      </c>
      <c r="I38" s="85">
        <v>1</v>
      </c>
      <c r="J38" s="85">
        <v>100</v>
      </c>
      <c r="K38" s="85">
        <v>3.2854209445585201</v>
      </c>
      <c r="L38" s="85">
        <v>5</v>
      </c>
      <c r="M38" s="86"/>
      <c r="N38" s="85">
        <v>7</v>
      </c>
      <c r="O38" s="86"/>
      <c r="P38" s="86"/>
      <c r="Q38" s="85">
        <v>2</v>
      </c>
      <c r="R38" s="85">
        <v>13</v>
      </c>
      <c r="S38" s="86"/>
      <c r="T38" s="86"/>
      <c r="U38" s="86"/>
      <c r="V38" s="86"/>
      <c r="W38" s="86"/>
      <c r="X38" s="86"/>
      <c r="Y38" s="85">
        <v>0</v>
      </c>
      <c r="Z38" s="85">
        <v>6</v>
      </c>
      <c r="AA38" s="86"/>
      <c r="AB38" s="85">
        <v>18</v>
      </c>
      <c r="AC38" s="85">
        <v>8829</v>
      </c>
      <c r="AD38" s="85">
        <v>16.114989733059499</v>
      </c>
      <c r="AE38" s="85">
        <v>13</v>
      </c>
      <c r="AF38" s="85">
        <v>0</v>
      </c>
      <c r="AG38" s="85">
        <v>0</v>
      </c>
      <c r="AH38" s="85">
        <v>0</v>
      </c>
      <c r="AI38" s="85">
        <v>7</v>
      </c>
      <c r="AJ38" s="85">
        <v>6494</v>
      </c>
      <c r="AK38" s="85">
        <v>30.479319448518599</v>
      </c>
      <c r="AL38" s="85">
        <v>6</v>
      </c>
      <c r="AM38" s="85">
        <v>2192</v>
      </c>
      <c r="AN38" s="85">
        <v>12.002737850787099</v>
      </c>
      <c r="AO38" s="85">
        <v>0</v>
      </c>
      <c r="AP38" s="85">
        <v>0</v>
      </c>
      <c r="AQ38" s="85">
        <v>0</v>
      </c>
      <c r="AR38" s="86"/>
      <c r="AS38" s="86"/>
      <c r="AT38" s="88">
        <v>44896</v>
      </c>
      <c r="AU38" s="88">
        <v>45260</v>
      </c>
      <c r="AV38" s="84" t="s">
        <v>250</v>
      </c>
      <c r="AW38" s="2"/>
      <c r="AX38" s="2"/>
      <c r="AY38" s="2"/>
      <c r="AZ38" s="2"/>
    </row>
    <row r="39" spans="1:52" ht="14.4" x14ac:dyDescent="0.3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44896</v>
      </c>
      <c r="AU39" s="88">
        <v>45260</v>
      </c>
      <c r="AV39" s="84" t="s">
        <v>250</v>
      </c>
      <c r="AW39" s="2"/>
      <c r="AX39" s="2"/>
      <c r="AY39" s="2"/>
      <c r="AZ39" s="2"/>
    </row>
    <row r="40" spans="1:52" ht="14.4" x14ac:dyDescent="0.3">
      <c r="A40" s="84" t="s">
        <v>58</v>
      </c>
      <c r="B40" s="85">
        <v>6</v>
      </c>
      <c r="C40" s="85">
        <v>5</v>
      </c>
      <c r="D40" s="85">
        <v>0</v>
      </c>
      <c r="E40" s="85">
        <v>4</v>
      </c>
      <c r="F40" s="85">
        <v>1</v>
      </c>
      <c r="G40" s="85">
        <v>1</v>
      </c>
      <c r="H40" s="85">
        <v>1</v>
      </c>
      <c r="I40" s="85">
        <v>1</v>
      </c>
      <c r="J40" s="85">
        <v>535</v>
      </c>
      <c r="K40" s="85">
        <v>17.5770020533881</v>
      </c>
      <c r="L40" s="85">
        <v>1</v>
      </c>
      <c r="M40" s="85">
        <v>3</v>
      </c>
      <c r="N40" s="85">
        <v>5</v>
      </c>
      <c r="O40" s="86"/>
      <c r="P40" s="86"/>
      <c r="Q40" s="85">
        <v>2</v>
      </c>
      <c r="R40" s="85">
        <v>8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6</v>
      </c>
      <c r="AC40" s="85">
        <v>5795</v>
      </c>
      <c r="AD40" s="85">
        <v>31.731690622861102</v>
      </c>
      <c r="AE40" s="85">
        <v>8</v>
      </c>
      <c r="AF40" s="85">
        <v>3</v>
      </c>
      <c r="AG40" s="85">
        <v>1669</v>
      </c>
      <c r="AH40" s="85">
        <v>18.277891854893898</v>
      </c>
      <c r="AI40" s="85">
        <v>5</v>
      </c>
      <c r="AJ40" s="85">
        <v>5943</v>
      </c>
      <c r="AK40" s="85">
        <v>39.050513347022601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6"/>
      <c r="AS40" s="85"/>
      <c r="AT40" s="88">
        <v>44896</v>
      </c>
      <c r="AU40" s="88">
        <v>45260</v>
      </c>
      <c r="AV40" s="84" t="s">
        <v>248</v>
      </c>
      <c r="AW40" s="2"/>
      <c r="AX40" s="2"/>
      <c r="AY40" s="2"/>
      <c r="AZ40" s="2"/>
    </row>
    <row r="41" spans="1:52" ht="14.4" x14ac:dyDescent="0.3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44896</v>
      </c>
      <c r="AU41" s="88">
        <v>45260</v>
      </c>
      <c r="AV41" s="84" t="s">
        <v>246</v>
      </c>
      <c r="AW41" s="2"/>
      <c r="AX41" s="2"/>
      <c r="AY41" s="2"/>
      <c r="AZ41" s="2"/>
    </row>
    <row r="42" spans="1:52" ht="14.4" x14ac:dyDescent="0.3">
      <c r="A42" s="84" t="s">
        <v>60</v>
      </c>
      <c r="B42" s="85">
        <v>214</v>
      </c>
      <c r="C42" s="85">
        <v>150</v>
      </c>
      <c r="D42" s="85">
        <v>0</v>
      </c>
      <c r="E42" s="85">
        <v>121</v>
      </c>
      <c r="F42" s="85">
        <v>24</v>
      </c>
      <c r="G42" s="85">
        <v>48</v>
      </c>
      <c r="H42" s="85">
        <v>26</v>
      </c>
      <c r="I42" s="85">
        <v>26</v>
      </c>
      <c r="J42" s="85">
        <v>15697</v>
      </c>
      <c r="K42" s="85">
        <v>19.835097141052</v>
      </c>
      <c r="L42" s="85">
        <v>76</v>
      </c>
      <c r="M42" s="85">
        <v>20</v>
      </c>
      <c r="N42" s="85">
        <v>33</v>
      </c>
      <c r="O42" s="86"/>
      <c r="P42" s="85">
        <v>19</v>
      </c>
      <c r="Q42" s="85">
        <v>41</v>
      </c>
      <c r="R42" s="85">
        <v>75</v>
      </c>
      <c r="S42" s="86"/>
      <c r="T42" s="86">
        <v>427</v>
      </c>
      <c r="U42" s="85">
        <v>2569</v>
      </c>
      <c r="V42" s="86"/>
      <c r="W42" s="85">
        <v>355</v>
      </c>
      <c r="X42" s="85">
        <v>1</v>
      </c>
      <c r="Y42" s="85">
        <v>0</v>
      </c>
      <c r="Z42" s="86">
        <v>1</v>
      </c>
      <c r="AA42" s="85">
        <v>1</v>
      </c>
      <c r="AB42" s="85">
        <v>209</v>
      </c>
      <c r="AC42" s="85">
        <v>138200</v>
      </c>
      <c r="AD42" s="85">
        <v>21.724649499425201</v>
      </c>
      <c r="AE42" s="85">
        <v>75</v>
      </c>
      <c r="AF42" s="85">
        <v>20</v>
      </c>
      <c r="AG42" s="85">
        <v>10088</v>
      </c>
      <c r="AH42" s="85">
        <v>16.5716632443532</v>
      </c>
      <c r="AI42" s="85">
        <v>33</v>
      </c>
      <c r="AJ42" s="85">
        <v>34002</v>
      </c>
      <c r="AK42" s="85">
        <v>33.851782714205697</v>
      </c>
      <c r="AL42" s="85">
        <v>1</v>
      </c>
      <c r="AM42" s="85">
        <v>447</v>
      </c>
      <c r="AN42" s="85">
        <v>14.6858316221766</v>
      </c>
      <c r="AO42" s="85">
        <v>19</v>
      </c>
      <c r="AP42" s="85">
        <v>28825</v>
      </c>
      <c r="AQ42" s="85">
        <v>49.843294066789099</v>
      </c>
      <c r="AR42" s="85">
        <v>5</v>
      </c>
      <c r="AS42" s="85">
        <v>4</v>
      </c>
      <c r="AT42" s="88">
        <v>44896</v>
      </c>
      <c r="AU42" s="88">
        <v>45260</v>
      </c>
      <c r="AV42" s="84" t="s">
        <v>246</v>
      </c>
      <c r="AW42" s="2"/>
      <c r="AX42" s="2"/>
      <c r="AY42" s="2"/>
      <c r="AZ42" s="2"/>
    </row>
    <row r="43" spans="1:52" ht="14.4" x14ac:dyDescent="0.3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44896</v>
      </c>
      <c r="AU43" s="88">
        <v>45260</v>
      </c>
      <c r="AV43" s="84" t="s">
        <v>246</v>
      </c>
      <c r="AW43" s="2"/>
      <c r="AX43" s="2"/>
      <c r="AY43" s="2"/>
      <c r="AZ43" s="2"/>
    </row>
    <row r="44" spans="1:52" ht="14.4" x14ac:dyDescent="0.3">
      <c r="A44" s="84" t="s">
        <v>62</v>
      </c>
      <c r="B44" s="85">
        <v>31</v>
      </c>
      <c r="C44" s="85">
        <v>21</v>
      </c>
      <c r="D44" s="85">
        <v>0</v>
      </c>
      <c r="E44" s="85">
        <v>17</v>
      </c>
      <c r="F44" s="85">
        <v>5</v>
      </c>
      <c r="G44" s="85">
        <v>9</v>
      </c>
      <c r="H44" s="85">
        <v>3</v>
      </c>
      <c r="I44" s="85">
        <v>3</v>
      </c>
      <c r="J44" s="85">
        <v>6747</v>
      </c>
      <c r="K44" s="85">
        <v>73.889117043121104</v>
      </c>
      <c r="L44" s="85">
        <v>5</v>
      </c>
      <c r="M44" s="85">
        <v>1</v>
      </c>
      <c r="N44" s="85">
        <v>9</v>
      </c>
      <c r="O44" s="86"/>
      <c r="P44" s="85">
        <v>4</v>
      </c>
      <c r="Q44" s="85">
        <v>5</v>
      </c>
      <c r="R44" s="85">
        <v>16</v>
      </c>
      <c r="S44" s="85"/>
      <c r="T44" s="86"/>
      <c r="U44" s="85">
        <v>1518</v>
      </c>
      <c r="V44" s="86"/>
      <c r="W44" s="86"/>
      <c r="X44" s="86"/>
      <c r="Y44" s="85">
        <v>0</v>
      </c>
      <c r="Z44" s="85">
        <v>2</v>
      </c>
      <c r="AA44" s="86"/>
      <c r="AB44" s="85">
        <v>29</v>
      </c>
      <c r="AC44" s="85">
        <v>23817</v>
      </c>
      <c r="AD44" s="85">
        <v>26.982369185017301</v>
      </c>
      <c r="AE44" s="85">
        <v>16</v>
      </c>
      <c r="AF44" s="85">
        <v>1</v>
      </c>
      <c r="AG44" s="85">
        <v>23</v>
      </c>
      <c r="AH44" s="85">
        <v>0.75564681724845995</v>
      </c>
      <c r="AI44" s="85">
        <v>9</v>
      </c>
      <c r="AJ44" s="85">
        <v>8510</v>
      </c>
      <c r="AK44" s="85">
        <v>31.065480264658898</v>
      </c>
      <c r="AL44" s="85">
        <v>2</v>
      </c>
      <c r="AM44" s="85">
        <v>46</v>
      </c>
      <c r="AN44" s="85">
        <v>0.75564681724845995</v>
      </c>
      <c r="AO44" s="85">
        <v>4</v>
      </c>
      <c r="AP44" s="85">
        <v>4003</v>
      </c>
      <c r="AQ44" s="85">
        <v>32.878850102669396</v>
      </c>
      <c r="AR44" s="85">
        <v>2</v>
      </c>
      <c r="AS44" s="86"/>
      <c r="AT44" s="88">
        <v>44896</v>
      </c>
      <c r="AU44" s="88">
        <v>45260</v>
      </c>
      <c r="AV44" s="84" t="s">
        <v>246</v>
      </c>
      <c r="AW44" s="2"/>
      <c r="AX44" s="2"/>
      <c r="AY44" s="2"/>
      <c r="AZ44" s="2"/>
    </row>
    <row r="45" spans="1:52" ht="14.4" x14ac:dyDescent="0.3">
      <c r="A45" s="84" t="s">
        <v>63</v>
      </c>
      <c r="B45" s="85">
        <v>16</v>
      </c>
      <c r="C45" s="85">
        <v>13</v>
      </c>
      <c r="D45" s="85">
        <v>0</v>
      </c>
      <c r="E45" s="85">
        <v>7</v>
      </c>
      <c r="F45" s="85">
        <v>1</v>
      </c>
      <c r="G45" s="85">
        <v>2</v>
      </c>
      <c r="H45" s="85">
        <v>5</v>
      </c>
      <c r="I45" s="85">
        <v>5</v>
      </c>
      <c r="J45" s="85">
        <v>4468</v>
      </c>
      <c r="K45" s="85">
        <v>29.3585215605749</v>
      </c>
      <c r="L45" s="85">
        <v>9</v>
      </c>
      <c r="M45" s="85">
        <v>2</v>
      </c>
      <c r="N45" s="85">
        <v>3</v>
      </c>
      <c r="O45" s="86"/>
      <c r="P45" s="85">
        <v>1</v>
      </c>
      <c r="Q45" s="85">
        <v>2</v>
      </c>
      <c r="R45" s="85">
        <v>6</v>
      </c>
      <c r="S45" s="86">
        <v>414</v>
      </c>
      <c r="T45" s="86"/>
      <c r="U45" s="86"/>
      <c r="V45" s="86"/>
      <c r="W45" s="86"/>
      <c r="X45" s="86"/>
      <c r="Y45" s="85">
        <v>0</v>
      </c>
      <c r="Z45" s="86"/>
      <c r="AA45" s="86"/>
      <c r="AB45" s="85">
        <v>15</v>
      </c>
      <c r="AC45" s="85">
        <v>8614</v>
      </c>
      <c r="AD45" s="85">
        <v>18.867077344284699</v>
      </c>
      <c r="AE45" s="85">
        <v>6</v>
      </c>
      <c r="AF45" s="85">
        <v>2</v>
      </c>
      <c r="AG45" s="85">
        <v>1211</v>
      </c>
      <c r="AH45" s="85">
        <v>19.893223819301799</v>
      </c>
      <c r="AI45" s="85">
        <v>3</v>
      </c>
      <c r="AJ45" s="85">
        <v>3962</v>
      </c>
      <c r="AK45" s="85">
        <v>43.389459274469502</v>
      </c>
      <c r="AL45" s="85">
        <v>0</v>
      </c>
      <c r="AM45" s="85">
        <v>0</v>
      </c>
      <c r="AN45" s="85">
        <v>0</v>
      </c>
      <c r="AO45" s="85">
        <v>1</v>
      </c>
      <c r="AP45" s="85">
        <v>939</v>
      </c>
      <c r="AQ45" s="85">
        <v>30.8501026694045</v>
      </c>
      <c r="AR45" s="86"/>
      <c r="AS45" s="86"/>
      <c r="AT45" s="88">
        <v>44896</v>
      </c>
      <c r="AU45" s="88">
        <v>45260</v>
      </c>
      <c r="AV45" s="84" t="s">
        <v>249</v>
      </c>
      <c r="AW45" s="2"/>
      <c r="AX45" s="2"/>
      <c r="AY45" s="2"/>
      <c r="AZ45" s="2"/>
    </row>
    <row r="46" spans="1:52" ht="14.4" x14ac:dyDescent="0.3">
      <c r="A46" s="84" t="s">
        <v>64</v>
      </c>
      <c r="B46" s="85">
        <v>21</v>
      </c>
      <c r="C46" s="85">
        <v>21</v>
      </c>
      <c r="D46" s="85">
        <v>0</v>
      </c>
      <c r="E46" s="85">
        <v>14</v>
      </c>
      <c r="F46" s="85">
        <v>4</v>
      </c>
      <c r="G46" s="85">
        <v>0</v>
      </c>
      <c r="H46" s="85">
        <v>0</v>
      </c>
      <c r="I46" s="86"/>
      <c r="J46" s="86"/>
      <c r="K46" s="86"/>
      <c r="L46" s="85">
        <v>10</v>
      </c>
      <c r="M46" s="85">
        <v>2</v>
      </c>
      <c r="N46" s="85">
        <v>2</v>
      </c>
      <c r="O46" s="86"/>
      <c r="P46" s="85">
        <v>4</v>
      </c>
      <c r="Q46" s="85">
        <v>2</v>
      </c>
      <c r="R46" s="85">
        <v>10</v>
      </c>
      <c r="S46" s="86"/>
      <c r="T46" s="86">
        <v>140</v>
      </c>
      <c r="U46" s="86"/>
      <c r="V46" s="86"/>
      <c r="W46" s="85"/>
      <c r="X46" s="86"/>
      <c r="Y46" s="85">
        <v>0</v>
      </c>
      <c r="Z46" s="85">
        <v>2</v>
      </c>
      <c r="AA46" s="86"/>
      <c r="AB46" s="85">
        <v>20</v>
      </c>
      <c r="AC46" s="85">
        <v>9743</v>
      </c>
      <c r="AD46" s="85">
        <v>16.004928131416801</v>
      </c>
      <c r="AE46" s="85">
        <v>10</v>
      </c>
      <c r="AF46" s="85">
        <v>2</v>
      </c>
      <c r="AG46" s="85">
        <v>-95</v>
      </c>
      <c r="AH46" s="85">
        <v>-1.5605749486653</v>
      </c>
      <c r="AI46" s="85">
        <v>2</v>
      </c>
      <c r="AJ46" s="85">
        <v>1537</v>
      </c>
      <c r="AK46" s="85">
        <v>25.248459958932202</v>
      </c>
      <c r="AL46" s="85">
        <v>2</v>
      </c>
      <c r="AM46" s="85">
        <v>619</v>
      </c>
      <c r="AN46" s="85">
        <v>10.1683778234086</v>
      </c>
      <c r="AO46" s="85">
        <v>4</v>
      </c>
      <c r="AP46" s="85">
        <v>5400</v>
      </c>
      <c r="AQ46" s="85">
        <v>44.353182751539997</v>
      </c>
      <c r="AR46" s="86"/>
      <c r="AS46" s="86"/>
      <c r="AT46" s="88">
        <v>44896</v>
      </c>
      <c r="AU46" s="88">
        <v>45260</v>
      </c>
      <c r="AV46" s="84" t="s">
        <v>248</v>
      </c>
      <c r="AW46" s="2"/>
      <c r="AX46" s="2"/>
      <c r="AY46" s="2"/>
      <c r="AZ46" s="2"/>
    </row>
    <row r="47" spans="1:52" ht="14.4" x14ac:dyDescent="0.3">
      <c r="A47" s="84" t="s">
        <v>65</v>
      </c>
      <c r="B47" s="85">
        <v>16</v>
      </c>
      <c r="C47" s="85">
        <v>12</v>
      </c>
      <c r="D47" s="85">
        <v>0</v>
      </c>
      <c r="E47" s="85">
        <v>11</v>
      </c>
      <c r="F47" s="86"/>
      <c r="G47" s="85">
        <v>3</v>
      </c>
      <c r="H47" s="85">
        <v>3</v>
      </c>
      <c r="I47" s="85">
        <v>3</v>
      </c>
      <c r="J47" s="85">
        <v>1528</v>
      </c>
      <c r="K47" s="85">
        <v>16.733744010951401</v>
      </c>
      <c r="L47" s="85">
        <v>6</v>
      </c>
      <c r="M47" s="85">
        <v>2</v>
      </c>
      <c r="N47" s="86"/>
      <c r="O47" s="85">
        <v>1</v>
      </c>
      <c r="P47" s="85">
        <v>2</v>
      </c>
      <c r="Q47" s="85">
        <v>1</v>
      </c>
      <c r="R47" s="85">
        <v>5</v>
      </c>
      <c r="S47" s="85"/>
      <c r="T47" s="86"/>
      <c r="U47" s="86"/>
      <c r="V47" s="86"/>
      <c r="W47" s="86"/>
      <c r="X47" s="86"/>
      <c r="Y47" s="85">
        <v>0</v>
      </c>
      <c r="Z47" s="86"/>
      <c r="AA47" s="86"/>
      <c r="AB47" s="85">
        <v>16</v>
      </c>
      <c r="AC47" s="85">
        <v>8653</v>
      </c>
      <c r="AD47" s="85">
        <v>17.7679671457906</v>
      </c>
      <c r="AE47" s="85">
        <v>5</v>
      </c>
      <c r="AF47" s="85">
        <v>2</v>
      </c>
      <c r="AG47" s="85">
        <v>594</v>
      </c>
      <c r="AH47" s="85">
        <v>9.7577002053388107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5">
        <v>0</v>
      </c>
      <c r="AO47" s="85">
        <v>2</v>
      </c>
      <c r="AP47" s="85">
        <v>582</v>
      </c>
      <c r="AQ47" s="85">
        <v>9.5605749486653</v>
      </c>
      <c r="AR47" s="86"/>
      <c r="AS47" s="86"/>
      <c r="AT47" s="88">
        <v>44896</v>
      </c>
      <c r="AU47" s="88">
        <v>45260</v>
      </c>
      <c r="AV47" s="84" t="s">
        <v>250</v>
      </c>
      <c r="AW47" s="2"/>
      <c r="AX47" s="2"/>
      <c r="AY47" s="2"/>
      <c r="AZ47" s="2"/>
    </row>
    <row r="48" spans="1:52" ht="14.4" x14ac:dyDescent="0.3">
      <c r="A48" s="84" t="s">
        <v>66</v>
      </c>
      <c r="B48" s="85">
        <v>79</v>
      </c>
      <c r="C48" s="85">
        <v>65</v>
      </c>
      <c r="D48" s="85">
        <v>0</v>
      </c>
      <c r="E48" s="85">
        <v>35</v>
      </c>
      <c r="F48" s="85">
        <v>12</v>
      </c>
      <c r="G48" s="85">
        <v>10</v>
      </c>
      <c r="H48" s="85">
        <v>15</v>
      </c>
      <c r="I48" s="85">
        <v>15</v>
      </c>
      <c r="J48" s="85">
        <v>8246</v>
      </c>
      <c r="K48" s="85">
        <v>18.061054072552999</v>
      </c>
      <c r="L48" s="85">
        <v>25</v>
      </c>
      <c r="M48" s="85">
        <v>20</v>
      </c>
      <c r="N48" s="85">
        <v>14</v>
      </c>
      <c r="O48" s="86"/>
      <c r="P48" s="85">
        <v>8</v>
      </c>
      <c r="Q48" s="85">
        <v>15</v>
      </c>
      <c r="R48" s="85">
        <v>52</v>
      </c>
      <c r="S48" s="86">
        <v>13</v>
      </c>
      <c r="T48" s="86"/>
      <c r="U48" s="86">
        <v>865</v>
      </c>
      <c r="V48" s="86"/>
      <c r="W48" s="86">
        <v>140</v>
      </c>
      <c r="X48" s="86"/>
      <c r="Y48" s="85">
        <v>0</v>
      </c>
      <c r="Z48" s="85">
        <v>10</v>
      </c>
      <c r="AA48" s="86"/>
      <c r="AB48" s="85">
        <v>76</v>
      </c>
      <c r="AC48" s="85">
        <v>59187</v>
      </c>
      <c r="AD48" s="85">
        <v>25.586080190208602</v>
      </c>
      <c r="AE48" s="85">
        <v>53</v>
      </c>
      <c r="AF48" s="85">
        <v>20</v>
      </c>
      <c r="AG48" s="85">
        <v>6030</v>
      </c>
      <c r="AH48" s="85">
        <v>9.9055441478439406</v>
      </c>
      <c r="AI48" s="85">
        <v>14</v>
      </c>
      <c r="AJ48" s="85">
        <v>14067</v>
      </c>
      <c r="AK48" s="85">
        <v>33.0114403050748</v>
      </c>
      <c r="AL48" s="85">
        <v>10</v>
      </c>
      <c r="AM48" s="85">
        <v>7511</v>
      </c>
      <c r="AN48" s="85">
        <v>24.676796714579101</v>
      </c>
      <c r="AO48" s="85">
        <v>8</v>
      </c>
      <c r="AP48" s="85">
        <v>7214</v>
      </c>
      <c r="AQ48" s="85">
        <v>29.6262833675565</v>
      </c>
      <c r="AR48" s="85">
        <v>2</v>
      </c>
      <c r="AS48" s="85">
        <v>4</v>
      </c>
      <c r="AT48" s="88">
        <v>44896</v>
      </c>
      <c r="AU48" s="88">
        <v>45260</v>
      </c>
      <c r="AV48" s="84" t="s">
        <v>247</v>
      </c>
      <c r="AW48" s="2"/>
      <c r="AX48" s="2"/>
      <c r="AY48" s="2"/>
      <c r="AZ48" s="2"/>
    </row>
    <row r="49" spans="1:52" ht="14.4" x14ac:dyDescent="0.3">
      <c r="A49" s="84" t="s">
        <v>67</v>
      </c>
      <c r="B49" s="85">
        <v>46</v>
      </c>
      <c r="C49" s="85">
        <v>35</v>
      </c>
      <c r="D49" s="85">
        <v>0</v>
      </c>
      <c r="E49" s="85">
        <v>30</v>
      </c>
      <c r="F49" s="85">
        <v>4</v>
      </c>
      <c r="G49" s="85">
        <v>7</v>
      </c>
      <c r="H49" s="85">
        <v>7</v>
      </c>
      <c r="I49" s="85">
        <v>7</v>
      </c>
      <c r="J49" s="85">
        <v>3154</v>
      </c>
      <c r="K49" s="85">
        <v>14.8031680844823</v>
      </c>
      <c r="L49" s="85">
        <v>10</v>
      </c>
      <c r="M49" s="85">
        <v>6</v>
      </c>
      <c r="N49" s="85">
        <v>2</v>
      </c>
      <c r="O49" s="86"/>
      <c r="P49" s="85">
        <v>3</v>
      </c>
      <c r="Q49" s="85">
        <v>6</v>
      </c>
      <c r="R49" s="85">
        <v>13</v>
      </c>
      <c r="S49" s="85">
        <v>435</v>
      </c>
      <c r="T49" s="86"/>
      <c r="U49" s="85"/>
      <c r="V49" s="86"/>
      <c r="W49" s="85">
        <v>782</v>
      </c>
      <c r="X49" s="86"/>
      <c r="Y49" s="85">
        <v>0</v>
      </c>
      <c r="Z49" s="85">
        <v>2</v>
      </c>
      <c r="AA49" s="86"/>
      <c r="AB49" s="85">
        <v>44</v>
      </c>
      <c r="AC49" s="85">
        <v>35544</v>
      </c>
      <c r="AD49" s="85">
        <v>26.540227739406401</v>
      </c>
      <c r="AE49" s="85">
        <v>13</v>
      </c>
      <c r="AF49" s="85">
        <v>6</v>
      </c>
      <c r="AG49" s="85">
        <v>2612</v>
      </c>
      <c r="AH49" s="85">
        <v>14.3025325119781</v>
      </c>
      <c r="AI49" s="85">
        <v>2</v>
      </c>
      <c r="AJ49" s="85">
        <v>2434</v>
      </c>
      <c r="AK49" s="85">
        <v>39.983572895277199</v>
      </c>
      <c r="AL49" s="85">
        <v>2</v>
      </c>
      <c r="AM49" s="85">
        <v>680</v>
      </c>
      <c r="AN49" s="85">
        <v>11.170431211499</v>
      </c>
      <c r="AO49" s="85">
        <v>3</v>
      </c>
      <c r="AP49" s="85">
        <v>2488</v>
      </c>
      <c r="AQ49" s="85">
        <v>27.247091033538702</v>
      </c>
      <c r="AR49" s="85"/>
      <c r="AS49" s="86"/>
      <c r="AT49" s="88">
        <v>44896</v>
      </c>
      <c r="AU49" s="88">
        <v>45260</v>
      </c>
      <c r="AV49" s="84" t="s">
        <v>246</v>
      </c>
      <c r="AW49" s="2"/>
      <c r="AX49" s="2"/>
      <c r="AY49" s="2"/>
      <c r="AZ49" s="2"/>
    </row>
    <row r="50" spans="1:52" ht="14.4" x14ac:dyDescent="0.3">
      <c r="A50" s="84" t="s">
        <v>68</v>
      </c>
      <c r="B50" s="85">
        <v>51</v>
      </c>
      <c r="C50" s="85">
        <v>41</v>
      </c>
      <c r="D50" s="85">
        <v>0</v>
      </c>
      <c r="E50" s="85">
        <v>28</v>
      </c>
      <c r="F50" s="85">
        <v>5</v>
      </c>
      <c r="G50" s="85">
        <v>9</v>
      </c>
      <c r="H50" s="85">
        <v>10</v>
      </c>
      <c r="I50" s="85">
        <v>10</v>
      </c>
      <c r="J50" s="85">
        <v>3685</v>
      </c>
      <c r="K50" s="85">
        <v>12.106776180698199</v>
      </c>
      <c r="L50" s="85">
        <v>20</v>
      </c>
      <c r="M50" s="85">
        <v>4</v>
      </c>
      <c r="N50" s="85">
        <v>6</v>
      </c>
      <c r="O50" s="86"/>
      <c r="P50" s="86">
        <v>2</v>
      </c>
      <c r="Q50" s="85">
        <v>8</v>
      </c>
      <c r="R50" s="85">
        <v>13</v>
      </c>
      <c r="S50" s="86"/>
      <c r="T50" s="86"/>
      <c r="U50" s="86">
        <v>847</v>
      </c>
      <c r="V50" s="86"/>
      <c r="W50" s="86">
        <v>3805</v>
      </c>
      <c r="X50" s="86"/>
      <c r="Y50" s="85">
        <v>0</v>
      </c>
      <c r="Z50" s="85">
        <v>1</v>
      </c>
      <c r="AA50" s="86"/>
      <c r="AB50" s="85">
        <v>47</v>
      </c>
      <c r="AC50" s="85">
        <v>26938</v>
      </c>
      <c r="AD50" s="85">
        <v>18.830355192450501</v>
      </c>
      <c r="AE50" s="85">
        <v>13</v>
      </c>
      <c r="AF50" s="85">
        <v>4</v>
      </c>
      <c r="AG50" s="85">
        <v>1677</v>
      </c>
      <c r="AH50" s="85">
        <v>13.7741273100616</v>
      </c>
      <c r="AI50" s="85">
        <v>6</v>
      </c>
      <c r="AJ50" s="85">
        <v>5478</v>
      </c>
      <c r="AK50" s="85">
        <v>29.995893223819301</v>
      </c>
      <c r="AL50" s="85">
        <v>1</v>
      </c>
      <c r="AM50" s="85">
        <v>9</v>
      </c>
      <c r="AN50" s="85">
        <v>0.29568788501026699</v>
      </c>
      <c r="AO50" s="85">
        <v>2</v>
      </c>
      <c r="AP50" s="85">
        <v>3832</v>
      </c>
      <c r="AQ50" s="85">
        <v>62.9486652977413</v>
      </c>
      <c r="AR50" s="86">
        <v>2</v>
      </c>
      <c r="AS50" s="86"/>
      <c r="AT50" s="88">
        <v>44896</v>
      </c>
      <c r="AU50" s="88">
        <v>45260</v>
      </c>
      <c r="AV50" s="84" t="s">
        <v>246</v>
      </c>
      <c r="AW50" s="2"/>
      <c r="AX50" s="2"/>
      <c r="AY50" s="2"/>
      <c r="AZ50" s="2"/>
    </row>
    <row r="51" spans="1:52" ht="14.4" x14ac:dyDescent="0.3">
      <c r="A51" s="84" t="s">
        <v>69</v>
      </c>
      <c r="B51" s="85">
        <v>36</v>
      </c>
      <c r="C51" s="85">
        <v>32</v>
      </c>
      <c r="D51" s="85">
        <v>0</v>
      </c>
      <c r="E51" s="85">
        <v>15</v>
      </c>
      <c r="F51" s="85">
        <v>5</v>
      </c>
      <c r="G51" s="85">
        <v>3</v>
      </c>
      <c r="H51" s="85">
        <v>8</v>
      </c>
      <c r="I51" s="85">
        <v>8</v>
      </c>
      <c r="J51" s="85">
        <v>6185</v>
      </c>
      <c r="K51" s="85">
        <v>25.400410677618101</v>
      </c>
      <c r="L51" s="85">
        <v>17</v>
      </c>
      <c r="M51" s="85">
        <v>2</v>
      </c>
      <c r="N51" s="85">
        <v>4</v>
      </c>
      <c r="O51" s="86"/>
      <c r="P51" s="85">
        <v>6</v>
      </c>
      <c r="Q51" s="85">
        <v>2</v>
      </c>
      <c r="R51" s="85">
        <v>14</v>
      </c>
      <c r="S51" s="86"/>
      <c r="T51" s="86"/>
      <c r="U51" s="85"/>
      <c r="V51" s="86"/>
      <c r="W51" s="85"/>
      <c r="X51" s="86"/>
      <c r="Y51" s="85">
        <v>0</v>
      </c>
      <c r="Z51" s="85">
        <v>2</v>
      </c>
      <c r="AA51" s="86"/>
      <c r="AB51" s="85">
        <v>36</v>
      </c>
      <c r="AC51" s="85">
        <v>19986</v>
      </c>
      <c r="AD51" s="85">
        <v>18.239561943874101</v>
      </c>
      <c r="AE51" s="85">
        <v>14</v>
      </c>
      <c r="AF51" s="85">
        <v>2</v>
      </c>
      <c r="AG51" s="85">
        <v>1528</v>
      </c>
      <c r="AH51" s="85">
        <v>25.1006160164271</v>
      </c>
      <c r="AI51" s="85">
        <v>4</v>
      </c>
      <c r="AJ51" s="85">
        <v>4452</v>
      </c>
      <c r="AK51" s="85">
        <v>36.5667351129363</v>
      </c>
      <c r="AL51" s="85">
        <v>2</v>
      </c>
      <c r="AM51" s="85">
        <v>583</v>
      </c>
      <c r="AN51" s="85">
        <v>9.5770020533880906</v>
      </c>
      <c r="AO51" s="85">
        <v>6</v>
      </c>
      <c r="AP51" s="85">
        <v>2430</v>
      </c>
      <c r="AQ51" s="85">
        <v>13.305954825462001</v>
      </c>
      <c r="AR51" s="85">
        <v>2</v>
      </c>
      <c r="AS51" s="85">
        <v>1</v>
      </c>
      <c r="AT51" s="88">
        <v>44896</v>
      </c>
      <c r="AU51" s="88">
        <v>45260</v>
      </c>
      <c r="AV51" s="84" t="s">
        <v>249</v>
      </c>
      <c r="AW51" s="2"/>
      <c r="AX51" s="2"/>
      <c r="AY51" s="2"/>
      <c r="AZ51" s="2"/>
    </row>
    <row r="52" spans="1:52" ht="14.4" x14ac:dyDescent="0.3">
      <c r="A52" s="84" t="s">
        <v>70</v>
      </c>
      <c r="B52" s="85">
        <v>15</v>
      </c>
      <c r="C52" s="85">
        <v>13</v>
      </c>
      <c r="D52" s="85">
        <v>0</v>
      </c>
      <c r="E52" s="85">
        <v>7</v>
      </c>
      <c r="F52" s="85">
        <v>1</v>
      </c>
      <c r="G52" s="85">
        <v>2</v>
      </c>
      <c r="H52" s="85">
        <v>5</v>
      </c>
      <c r="I52" s="85">
        <v>5</v>
      </c>
      <c r="J52" s="85">
        <v>3955</v>
      </c>
      <c r="K52" s="85">
        <v>25.987679671457901</v>
      </c>
      <c r="L52" s="85">
        <v>4</v>
      </c>
      <c r="M52" s="85">
        <v>1</v>
      </c>
      <c r="N52" s="85">
        <v>7</v>
      </c>
      <c r="O52" s="86"/>
      <c r="P52" s="86"/>
      <c r="Q52" s="85">
        <v>3</v>
      </c>
      <c r="R52" s="85">
        <v>11</v>
      </c>
      <c r="S52" s="86"/>
      <c r="T52" s="86"/>
      <c r="U52" s="86"/>
      <c r="V52" s="86"/>
      <c r="W52" s="86"/>
      <c r="X52" s="86"/>
      <c r="Y52" s="85">
        <v>0</v>
      </c>
      <c r="Z52" s="85">
        <v>3</v>
      </c>
      <c r="AA52" s="86"/>
      <c r="AB52" s="85">
        <v>15</v>
      </c>
      <c r="AC52" s="85">
        <v>10104</v>
      </c>
      <c r="AD52" s="85">
        <v>22.130595482546202</v>
      </c>
      <c r="AE52" s="85">
        <v>11</v>
      </c>
      <c r="AF52" s="85">
        <v>1</v>
      </c>
      <c r="AG52" s="85">
        <v>287</v>
      </c>
      <c r="AH52" s="85">
        <v>9.4291581108829607</v>
      </c>
      <c r="AI52" s="85">
        <v>7</v>
      </c>
      <c r="AJ52" s="85">
        <v>5005</v>
      </c>
      <c r="AK52" s="85">
        <v>23.490759753593402</v>
      </c>
      <c r="AL52" s="85">
        <v>3</v>
      </c>
      <c r="AM52" s="85">
        <v>661</v>
      </c>
      <c r="AN52" s="85">
        <v>7.2388774811772798</v>
      </c>
      <c r="AO52" s="85">
        <v>0</v>
      </c>
      <c r="AP52" s="85">
        <v>0</v>
      </c>
      <c r="AQ52" s="85">
        <v>0</v>
      </c>
      <c r="AR52" s="86"/>
      <c r="AS52" s="86"/>
      <c r="AT52" s="88">
        <v>44896</v>
      </c>
      <c r="AU52" s="88">
        <v>45260</v>
      </c>
      <c r="AV52" s="84" t="s">
        <v>249</v>
      </c>
      <c r="AW52" s="2"/>
      <c r="AX52" s="2"/>
      <c r="AY52" s="2"/>
      <c r="AZ52" s="2"/>
    </row>
    <row r="53" spans="1:52" ht="14.4" x14ac:dyDescent="0.3">
      <c r="A53" s="84" t="s">
        <v>71</v>
      </c>
      <c r="B53" s="85">
        <v>16</v>
      </c>
      <c r="C53" s="85">
        <v>11</v>
      </c>
      <c r="D53" s="85">
        <v>0</v>
      </c>
      <c r="E53" s="85">
        <v>10</v>
      </c>
      <c r="F53" s="85">
        <v>1</v>
      </c>
      <c r="G53" s="85">
        <v>1</v>
      </c>
      <c r="H53" s="85">
        <v>1</v>
      </c>
      <c r="I53" s="85">
        <v>1</v>
      </c>
      <c r="J53" s="85">
        <v>126</v>
      </c>
      <c r="K53" s="85">
        <v>4.1396303901437399</v>
      </c>
      <c r="L53" s="85">
        <v>5</v>
      </c>
      <c r="M53" s="86"/>
      <c r="N53" s="85">
        <v>5</v>
      </c>
      <c r="O53" s="86"/>
      <c r="P53" s="85">
        <v>1</v>
      </c>
      <c r="Q53" s="85">
        <v>4</v>
      </c>
      <c r="R53" s="85">
        <v>7</v>
      </c>
      <c r="S53" s="86"/>
      <c r="T53" s="86"/>
      <c r="U53" s="86"/>
      <c r="V53" s="86"/>
      <c r="W53" s="86"/>
      <c r="X53" s="86"/>
      <c r="Y53" s="85">
        <v>0</v>
      </c>
      <c r="Z53" s="85">
        <v>1</v>
      </c>
      <c r="AA53" s="86"/>
      <c r="AB53" s="85">
        <v>16</v>
      </c>
      <c r="AC53" s="85">
        <v>9250</v>
      </c>
      <c r="AD53" s="85">
        <v>18.993839835728998</v>
      </c>
      <c r="AE53" s="85">
        <v>7</v>
      </c>
      <c r="AF53" s="85">
        <v>0</v>
      </c>
      <c r="AG53" s="85">
        <v>0</v>
      </c>
      <c r="AH53" s="85">
        <v>0</v>
      </c>
      <c r="AI53" s="85">
        <v>5</v>
      </c>
      <c r="AJ53" s="85">
        <v>4213</v>
      </c>
      <c r="AK53" s="85">
        <v>27.682956878850099</v>
      </c>
      <c r="AL53" s="85">
        <v>1</v>
      </c>
      <c r="AM53" s="85">
        <v>286</v>
      </c>
      <c r="AN53" s="85">
        <v>9.3963039014373706</v>
      </c>
      <c r="AO53" s="85">
        <v>1</v>
      </c>
      <c r="AP53" s="85">
        <v>940</v>
      </c>
      <c r="AQ53" s="85">
        <v>30.882956878850099</v>
      </c>
      <c r="AR53" s="86"/>
      <c r="AS53" s="86"/>
      <c r="AT53" s="88">
        <v>44896</v>
      </c>
      <c r="AU53" s="88">
        <v>45260</v>
      </c>
      <c r="AV53" s="84" t="s">
        <v>250</v>
      </c>
      <c r="AW53" s="2"/>
      <c r="AX53" s="2"/>
      <c r="AY53" s="2"/>
      <c r="AZ53" s="2"/>
    </row>
    <row r="54" spans="1:52" ht="14.4" x14ac:dyDescent="0.3">
      <c r="A54" s="84" t="s">
        <v>72</v>
      </c>
      <c r="B54" s="85">
        <v>10</v>
      </c>
      <c r="C54" s="85">
        <v>6</v>
      </c>
      <c r="D54" s="85">
        <v>0</v>
      </c>
      <c r="E54" s="85">
        <v>3</v>
      </c>
      <c r="F54" s="85">
        <v>4</v>
      </c>
      <c r="G54" s="85">
        <v>3</v>
      </c>
      <c r="H54" s="85">
        <v>1</v>
      </c>
      <c r="I54" s="85">
        <v>1</v>
      </c>
      <c r="J54" s="85">
        <v>240</v>
      </c>
      <c r="K54" s="85">
        <v>7.8850102669404496</v>
      </c>
      <c r="L54" s="85">
        <v>6</v>
      </c>
      <c r="M54" s="86">
        <v>1</v>
      </c>
      <c r="N54" s="86"/>
      <c r="O54" s="86"/>
      <c r="P54" s="85">
        <v>3</v>
      </c>
      <c r="Q54" s="85">
        <v>1</v>
      </c>
      <c r="R54" s="85">
        <v>4</v>
      </c>
      <c r="S54" s="86">
        <v>582</v>
      </c>
      <c r="T54" s="86"/>
      <c r="U54" s="86"/>
      <c r="V54" s="86"/>
      <c r="W54" s="85"/>
      <c r="X54" s="86"/>
      <c r="Y54" s="85">
        <v>0</v>
      </c>
      <c r="Z54" s="86"/>
      <c r="AA54" s="86"/>
      <c r="AB54" s="85">
        <v>9</v>
      </c>
      <c r="AC54" s="85">
        <v>4765</v>
      </c>
      <c r="AD54" s="85">
        <v>17.3944786675793</v>
      </c>
      <c r="AE54" s="85">
        <v>4</v>
      </c>
      <c r="AF54" s="85">
        <v>1</v>
      </c>
      <c r="AG54" s="85">
        <v>582</v>
      </c>
      <c r="AH54" s="85">
        <v>19.1211498973306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3</v>
      </c>
      <c r="AP54" s="85">
        <v>3350</v>
      </c>
      <c r="AQ54" s="85">
        <v>36.6872005475702</v>
      </c>
      <c r="AR54" s="86"/>
      <c r="AS54" s="86"/>
      <c r="AT54" s="88">
        <v>44896</v>
      </c>
      <c r="AU54" s="88">
        <v>45260</v>
      </c>
      <c r="AV54" s="84" t="s">
        <v>248</v>
      </c>
      <c r="AW54" s="2"/>
      <c r="AX54" s="2"/>
      <c r="AY54" s="2"/>
      <c r="AZ54" s="2"/>
    </row>
    <row r="55" spans="1:52" ht="14.4" x14ac:dyDescent="0.3">
      <c r="A55" s="84" t="s">
        <v>73</v>
      </c>
      <c r="B55" s="85">
        <v>24</v>
      </c>
      <c r="C55" s="85">
        <v>19</v>
      </c>
      <c r="D55" s="85">
        <v>0</v>
      </c>
      <c r="E55" s="85">
        <v>22</v>
      </c>
      <c r="F55" s="85">
        <v>1</v>
      </c>
      <c r="G55" s="85">
        <v>3</v>
      </c>
      <c r="H55" s="85">
        <v>0</v>
      </c>
      <c r="I55" s="85"/>
      <c r="J55" s="85"/>
      <c r="K55" s="85"/>
      <c r="L55" s="85">
        <v>17</v>
      </c>
      <c r="M55" s="85">
        <v>5</v>
      </c>
      <c r="N55" s="85">
        <v>8</v>
      </c>
      <c r="O55" s="86"/>
      <c r="P55" s="85">
        <v>1</v>
      </c>
      <c r="Q55" s="85">
        <v>0</v>
      </c>
      <c r="R55" s="85">
        <v>16</v>
      </c>
      <c r="S55" s="85"/>
      <c r="T55" s="86"/>
      <c r="U55" s="85"/>
      <c r="V55" s="86"/>
      <c r="W55" s="86"/>
      <c r="X55" s="86"/>
      <c r="Y55" s="85">
        <v>0</v>
      </c>
      <c r="Z55" s="85">
        <v>2</v>
      </c>
      <c r="AA55" s="86"/>
      <c r="AB55" s="85">
        <v>24</v>
      </c>
      <c r="AC55" s="85">
        <v>5666</v>
      </c>
      <c r="AD55" s="85">
        <v>7.7563312799452397</v>
      </c>
      <c r="AE55" s="85">
        <v>16</v>
      </c>
      <c r="AF55" s="85">
        <v>5</v>
      </c>
      <c r="AG55" s="85">
        <v>2300</v>
      </c>
      <c r="AH55" s="85">
        <v>15.112936344969199</v>
      </c>
      <c r="AI55" s="85">
        <v>8</v>
      </c>
      <c r="AJ55" s="85">
        <v>6132</v>
      </c>
      <c r="AK55" s="85">
        <v>25.1827515400411</v>
      </c>
      <c r="AL55" s="85">
        <v>2</v>
      </c>
      <c r="AM55" s="85">
        <v>329</v>
      </c>
      <c r="AN55" s="85">
        <v>5.4045174537987704</v>
      </c>
      <c r="AO55" s="85">
        <v>1</v>
      </c>
      <c r="AP55" s="85">
        <v>537</v>
      </c>
      <c r="AQ55" s="85">
        <v>17.642710472279301</v>
      </c>
      <c r="AR55" s="85"/>
      <c r="AS55" s="85"/>
      <c r="AT55" s="88">
        <v>44896</v>
      </c>
      <c r="AU55" s="88">
        <v>45260</v>
      </c>
      <c r="AV55" s="84" t="s">
        <v>249</v>
      </c>
      <c r="AW55" s="2"/>
      <c r="AX55" s="2"/>
      <c r="AY55" s="2"/>
      <c r="AZ55" s="2"/>
    </row>
    <row r="56" spans="1:52" ht="14.4" x14ac:dyDescent="0.3">
      <c r="A56" s="84" t="s">
        <v>74</v>
      </c>
      <c r="B56" s="85">
        <v>43</v>
      </c>
      <c r="C56" s="85">
        <v>37</v>
      </c>
      <c r="D56" s="85">
        <v>0</v>
      </c>
      <c r="E56" s="85">
        <v>23</v>
      </c>
      <c r="F56" s="85">
        <v>11</v>
      </c>
      <c r="G56" s="85">
        <v>3</v>
      </c>
      <c r="H56" s="85">
        <v>1</v>
      </c>
      <c r="I56" s="85">
        <v>1</v>
      </c>
      <c r="J56" s="85">
        <v>910</v>
      </c>
      <c r="K56" s="85">
        <v>29.897330595482501</v>
      </c>
      <c r="L56" s="85">
        <v>7</v>
      </c>
      <c r="M56" s="86">
        <v>1</v>
      </c>
      <c r="N56" s="86">
        <v>1</v>
      </c>
      <c r="O56" s="86"/>
      <c r="P56" s="85">
        <v>4</v>
      </c>
      <c r="Q56" s="85">
        <v>9</v>
      </c>
      <c r="R56" s="85">
        <v>12</v>
      </c>
      <c r="S56" s="86">
        <v>669</v>
      </c>
      <c r="T56" s="86">
        <v>240</v>
      </c>
      <c r="U56" s="86">
        <v>1354</v>
      </c>
      <c r="V56" s="86"/>
      <c r="W56" s="86"/>
      <c r="X56" s="86"/>
      <c r="Y56" s="85">
        <v>0</v>
      </c>
      <c r="Z56" s="85">
        <v>6</v>
      </c>
      <c r="AA56" s="86"/>
      <c r="AB56" s="85">
        <v>38</v>
      </c>
      <c r="AC56" s="85">
        <v>29536</v>
      </c>
      <c r="AD56" s="85">
        <v>25.5363665838107</v>
      </c>
      <c r="AE56" s="85">
        <v>12</v>
      </c>
      <c r="AF56" s="85">
        <v>1</v>
      </c>
      <c r="AG56" s="85">
        <v>671</v>
      </c>
      <c r="AH56" s="85">
        <v>22.045174537987702</v>
      </c>
      <c r="AI56" s="85">
        <v>1</v>
      </c>
      <c r="AJ56" s="85">
        <v>1357</v>
      </c>
      <c r="AK56" s="85">
        <v>44.583162217659101</v>
      </c>
      <c r="AL56" s="85">
        <v>6</v>
      </c>
      <c r="AM56" s="85">
        <v>1682</v>
      </c>
      <c r="AN56" s="85">
        <v>9.21013004791239</v>
      </c>
      <c r="AO56" s="85">
        <v>4</v>
      </c>
      <c r="AP56" s="85">
        <v>5152</v>
      </c>
      <c r="AQ56" s="85">
        <v>42.316221765913802</v>
      </c>
      <c r="AR56" s="85">
        <v>1</v>
      </c>
      <c r="AS56" s="85">
        <v>1</v>
      </c>
      <c r="AT56" s="88">
        <v>44896</v>
      </c>
      <c r="AU56" s="88">
        <v>45260</v>
      </c>
      <c r="AV56" s="84" t="s">
        <v>246</v>
      </c>
      <c r="AW56" s="2"/>
      <c r="AX56" s="2"/>
      <c r="AY56" s="2"/>
      <c r="AZ56" s="2"/>
    </row>
    <row r="57" spans="1:52" ht="14.4" x14ac:dyDescent="0.3">
      <c r="A57" s="84" t="s">
        <v>75</v>
      </c>
      <c r="B57" s="85">
        <v>19</v>
      </c>
      <c r="C57" s="85">
        <v>17</v>
      </c>
      <c r="D57" s="85">
        <v>0</v>
      </c>
      <c r="E57" s="85">
        <v>14</v>
      </c>
      <c r="F57" s="85">
        <v>2</v>
      </c>
      <c r="G57" s="85">
        <v>2</v>
      </c>
      <c r="H57" s="85">
        <v>1</v>
      </c>
      <c r="I57" s="85">
        <v>1</v>
      </c>
      <c r="J57" s="85">
        <v>1239</v>
      </c>
      <c r="K57" s="85">
        <v>40.7063655030801</v>
      </c>
      <c r="L57" s="85">
        <v>5</v>
      </c>
      <c r="M57" s="85">
        <v>2</v>
      </c>
      <c r="N57" s="85">
        <v>3</v>
      </c>
      <c r="O57" s="86"/>
      <c r="P57" s="85">
        <v>1</v>
      </c>
      <c r="Q57" s="85">
        <v>1</v>
      </c>
      <c r="R57" s="85">
        <v>7</v>
      </c>
      <c r="S57" s="86"/>
      <c r="T57" s="86"/>
      <c r="U57" s="86"/>
      <c r="V57" s="86"/>
      <c r="W57" s="86"/>
      <c r="X57" s="86"/>
      <c r="Y57" s="85">
        <v>0</v>
      </c>
      <c r="Z57" s="85">
        <v>1</v>
      </c>
      <c r="AA57" s="86"/>
      <c r="AB57" s="85">
        <v>19</v>
      </c>
      <c r="AC57" s="85">
        <v>10127</v>
      </c>
      <c r="AD57" s="85">
        <v>17.511293634496901</v>
      </c>
      <c r="AE57" s="85">
        <v>7</v>
      </c>
      <c r="AF57" s="85">
        <v>2</v>
      </c>
      <c r="AG57" s="85">
        <v>1232</v>
      </c>
      <c r="AH57" s="85">
        <v>20.238193018480501</v>
      </c>
      <c r="AI57" s="85">
        <v>3</v>
      </c>
      <c r="AJ57" s="85">
        <v>3366</v>
      </c>
      <c r="AK57" s="85">
        <v>36.862422997946602</v>
      </c>
      <c r="AL57" s="85">
        <v>1</v>
      </c>
      <c r="AM57" s="85">
        <v>189</v>
      </c>
      <c r="AN57" s="85">
        <v>6.2094455852156099</v>
      </c>
      <c r="AO57" s="85">
        <v>1</v>
      </c>
      <c r="AP57" s="85">
        <v>2015</v>
      </c>
      <c r="AQ57" s="85">
        <v>66.201232032854193</v>
      </c>
      <c r="AR57" s="86"/>
      <c r="AS57" s="86"/>
      <c r="AT57" s="88">
        <v>44896</v>
      </c>
      <c r="AU57" s="88">
        <v>45260</v>
      </c>
      <c r="AV57" s="84" t="s">
        <v>250</v>
      </c>
      <c r="AW57" s="2"/>
      <c r="AX57" s="2"/>
      <c r="AY57" s="2"/>
      <c r="AZ57" s="2"/>
    </row>
    <row r="58" spans="1:52" ht="14.4" x14ac:dyDescent="0.3">
      <c r="A58" s="84" t="s">
        <v>76</v>
      </c>
      <c r="B58" s="85">
        <v>17</v>
      </c>
      <c r="C58" s="85">
        <v>12</v>
      </c>
      <c r="D58" s="85">
        <v>0</v>
      </c>
      <c r="E58" s="85">
        <v>4</v>
      </c>
      <c r="F58" s="85">
        <v>4</v>
      </c>
      <c r="G58" s="85">
        <v>5</v>
      </c>
      <c r="H58" s="85">
        <v>4</v>
      </c>
      <c r="I58" s="85">
        <v>4</v>
      </c>
      <c r="J58" s="85">
        <v>3697</v>
      </c>
      <c r="K58" s="85">
        <v>30.3655030800821</v>
      </c>
      <c r="L58" s="85">
        <v>4</v>
      </c>
      <c r="M58" s="85">
        <v>3</v>
      </c>
      <c r="N58" s="85">
        <v>7</v>
      </c>
      <c r="O58" s="86"/>
      <c r="P58" s="86"/>
      <c r="Q58" s="85">
        <v>9</v>
      </c>
      <c r="R58" s="85">
        <v>11</v>
      </c>
      <c r="S58" s="86"/>
      <c r="T58" s="86"/>
      <c r="U58" s="85"/>
      <c r="V58" s="86"/>
      <c r="W58" s="86"/>
      <c r="X58" s="86"/>
      <c r="Y58" s="85">
        <v>0</v>
      </c>
      <c r="Z58" s="85">
        <v>1</v>
      </c>
      <c r="AA58" s="86"/>
      <c r="AB58" s="85">
        <v>17</v>
      </c>
      <c r="AC58" s="85">
        <v>20376</v>
      </c>
      <c r="AD58" s="85">
        <v>39.3786689213673</v>
      </c>
      <c r="AE58" s="85">
        <v>11</v>
      </c>
      <c r="AF58" s="85">
        <v>3</v>
      </c>
      <c r="AG58" s="85">
        <v>4341</v>
      </c>
      <c r="AH58" s="85">
        <v>47.540041067761798</v>
      </c>
      <c r="AI58" s="85">
        <v>7</v>
      </c>
      <c r="AJ58" s="85">
        <v>14278</v>
      </c>
      <c r="AK58" s="85">
        <v>67.013200352009406</v>
      </c>
      <c r="AL58" s="85">
        <v>1</v>
      </c>
      <c r="AM58" s="85">
        <v>7</v>
      </c>
      <c r="AN58" s="85">
        <v>0.229979466119097</v>
      </c>
      <c r="AO58" s="85">
        <v>0</v>
      </c>
      <c r="AP58" s="85">
        <v>0</v>
      </c>
      <c r="AQ58" s="85">
        <v>0</v>
      </c>
      <c r="AR58" s="85"/>
      <c r="AS58" s="86"/>
      <c r="AT58" s="88">
        <v>44896</v>
      </c>
      <c r="AU58" s="88">
        <v>45260</v>
      </c>
      <c r="AV58" s="84" t="s">
        <v>247</v>
      </c>
      <c r="AW58" s="2"/>
      <c r="AX58" s="2"/>
      <c r="AY58" s="2"/>
      <c r="AZ58" s="2"/>
    </row>
    <row r="59" spans="1:52" ht="14.4" x14ac:dyDescent="0.3">
      <c r="A59" s="84" t="s">
        <v>77</v>
      </c>
      <c r="B59" s="85">
        <v>95</v>
      </c>
      <c r="C59" s="85">
        <v>88</v>
      </c>
      <c r="D59" s="85">
        <v>0</v>
      </c>
      <c r="E59" s="85">
        <v>75</v>
      </c>
      <c r="F59" s="85">
        <v>12</v>
      </c>
      <c r="G59" s="85">
        <v>5</v>
      </c>
      <c r="H59" s="85">
        <v>1</v>
      </c>
      <c r="I59" s="86">
        <v>1</v>
      </c>
      <c r="J59" s="86">
        <v>142</v>
      </c>
      <c r="K59" s="86">
        <v>4.6652977412730996</v>
      </c>
      <c r="L59" s="85">
        <v>45</v>
      </c>
      <c r="M59" s="85">
        <v>14</v>
      </c>
      <c r="N59" s="85">
        <v>8</v>
      </c>
      <c r="O59" s="86"/>
      <c r="P59" s="85">
        <v>5</v>
      </c>
      <c r="Q59" s="85">
        <v>7</v>
      </c>
      <c r="R59" s="85">
        <v>31</v>
      </c>
      <c r="S59" s="86">
        <v>2395</v>
      </c>
      <c r="T59" s="86">
        <v>156</v>
      </c>
      <c r="U59" s="86"/>
      <c r="V59" s="86"/>
      <c r="W59" s="86"/>
      <c r="X59" s="86"/>
      <c r="Y59" s="85">
        <v>0</v>
      </c>
      <c r="Z59" s="85">
        <v>4</v>
      </c>
      <c r="AA59" s="86"/>
      <c r="AB59" s="85">
        <v>89</v>
      </c>
      <c r="AC59" s="85">
        <v>40873</v>
      </c>
      <c r="AD59" s="85">
        <v>15.0882034007798</v>
      </c>
      <c r="AE59" s="85">
        <v>31</v>
      </c>
      <c r="AF59" s="85">
        <v>14</v>
      </c>
      <c r="AG59" s="85">
        <v>12982</v>
      </c>
      <c r="AH59" s="85">
        <v>30.4652390730419</v>
      </c>
      <c r="AI59" s="85">
        <v>8</v>
      </c>
      <c r="AJ59" s="85">
        <v>7714</v>
      </c>
      <c r="AK59" s="85">
        <v>31.679671457905499</v>
      </c>
      <c r="AL59" s="85">
        <v>4</v>
      </c>
      <c r="AM59" s="85">
        <v>840</v>
      </c>
      <c r="AN59" s="85">
        <v>6.8993839835728998</v>
      </c>
      <c r="AO59" s="85">
        <v>5</v>
      </c>
      <c r="AP59" s="85">
        <v>7685</v>
      </c>
      <c r="AQ59" s="85">
        <v>50.496919917864503</v>
      </c>
      <c r="AR59" s="86"/>
      <c r="AS59" s="86"/>
      <c r="AT59" s="88">
        <v>44896</v>
      </c>
      <c r="AU59" s="88">
        <v>45260</v>
      </c>
      <c r="AV59" s="84" t="s">
        <v>250</v>
      </c>
      <c r="AW59" s="2"/>
      <c r="AX59" s="2"/>
      <c r="AY59" s="2"/>
      <c r="AZ59" s="2"/>
    </row>
    <row r="60" spans="1:52" ht="14.4" x14ac:dyDescent="0.3">
      <c r="A60" s="84" t="s">
        <v>78</v>
      </c>
      <c r="B60" s="85">
        <v>63</v>
      </c>
      <c r="C60" s="85">
        <v>42</v>
      </c>
      <c r="D60" s="85">
        <v>0</v>
      </c>
      <c r="E60" s="85">
        <v>33</v>
      </c>
      <c r="F60" s="85">
        <v>6</v>
      </c>
      <c r="G60" s="85">
        <v>12</v>
      </c>
      <c r="H60" s="85">
        <v>8</v>
      </c>
      <c r="I60" s="85">
        <v>8</v>
      </c>
      <c r="J60" s="85">
        <v>4765</v>
      </c>
      <c r="K60" s="85">
        <v>19.568788501026699</v>
      </c>
      <c r="L60" s="85">
        <v>27</v>
      </c>
      <c r="M60" s="85">
        <v>8</v>
      </c>
      <c r="N60" s="85">
        <v>3</v>
      </c>
      <c r="O60" s="85">
        <v>2</v>
      </c>
      <c r="P60" s="85">
        <v>8</v>
      </c>
      <c r="Q60" s="85">
        <v>6</v>
      </c>
      <c r="R60" s="85">
        <v>25</v>
      </c>
      <c r="S60" s="86"/>
      <c r="T60" s="86"/>
      <c r="U60" s="86"/>
      <c r="V60" s="85"/>
      <c r="W60" s="85"/>
      <c r="X60" s="86"/>
      <c r="Y60" s="85">
        <v>0</v>
      </c>
      <c r="Z60" s="85">
        <v>4</v>
      </c>
      <c r="AA60" s="86"/>
      <c r="AB60" s="85">
        <v>62</v>
      </c>
      <c r="AC60" s="85">
        <v>27352</v>
      </c>
      <c r="AD60" s="85">
        <v>14.4940054315427</v>
      </c>
      <c r="AE60" s="85">
        <v>30</v>
      </c>
      <c r="AF60" s="85">
        <v>8</v>
      </c>
      <c r="AG60" s="85">
        <v>3832</v>
      </c>
      <c r="AH60" s="85">
        <v>15.7371663244353</v>
      </c>
      <c r="AI60" s="85">
        <v>3</v>
      </c>
      <c r="AJ60" s="85">
        <v>4336</v>
      </c>
      <c r="AK60" s="85">
        <v>47.485284052019203</v>
      </c>
      <c r="AL60" s="85">
        <v>4</v>
      </c>
      <c r="AM60" s="85">
        <v>2048</v>
      </c>
      <c r="AN60" s="85">
        <v>16.821355236139599</v>
      </c>
      <c r="AO60" s="85">
        <v>8</v>
      </c>
      <c r="AP60" s="85">
        <v>6662</v>
      </c>
      <c r="AQ60" s="85">
        <v>27.359342915811101</v>
      </c>
      <c r="AR60" s="86"/>
      <c r="AS60" s="86"/>
      <c r="AT60" s="88">
        <v>44896</v>
      </c>
      <c r="AU60" s="88">
        <v>45260</v>
      </c>
      <c r="AV60" s="84" t="s">
        <v>248</v>
      </c>
      <c r="AW60" s="2"/>
      <c r="AX60" s="2"/>
      <c r="AY60" s="2"/>
      <c r="AZ60" s="2"/>
    </row>
    <row r="61" spans="1:52" ht="14.4" x14ac:dyDescent="0.3">
      <c r="A61" s="84" t="s">
        <v>79</v>
      </c>
      <c r="B61" s="86">
        <v>1</v>
      </c>
      <c r="C61" s="85">
        <v>1</v>
      </c>
      <c r="D61" s="85">
        <v>0</v>
      </c>
      <c r="E61" s="86"/>
      <c r="F61" s="86">
        <v>1</v>
      </c>
      <c r="G61" s="85">
        <v>0</v>
      </c>
      <c r="H61" s="85">
        <v>0</v>
      </c>
      <c r="I61" s="86"/>
      <c r="J61" s="86"/>
      <c r="K61" s="86"/>
      <c r="L61" s="86"/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>
        <v>1</v>
      </c>
      <c r="AC61" s="86">
        <v>36</v>
      </c>
      <c r="AD61" s="86">
        <v>1.18275154004107</v>
      </c>
      <c r="AE61" s="86">
        <v>0</v>
      </c>
      <c r="AF61" s="86">
        <v>0</v>
      </c>
      <c r="AG61" s="86">
        <v>0</v>
      </c>
      <c r="AH61" s="86">
        <v>0</v>
      </c>
      <c r="AI61" s="86">
        <v>0</v>
      </c>
      <c r="AJ61" s="86">
        <v>0</v>
      </c>
      <c r="AK61" s="86">
        <v>0</v>
      </c>
      <c r="AL61" s="86">
        <v>0</v>
      </c>
      <c r="AM61" s="86">
        <v>0</v>
      </c>
      <c r="AN61" s="86">
        <v>0</v>
      </c>
      <c r="AO61" s="86">
        <v>0</v>
      </c>
      <c r="AP61" s="86">
        <v>0</v>
      </c>
      <c r="AQ61" s="86">
        <v>0</v>
      </c>
      <c r="AR61" s="86"/>
      <c r="AS61" s="86"/>
      <c r="AT61" s="88">
        <v>44896</v>
      </c>
      <c r="AU61" s="88">
        <v>45260</v>
      </c>
      <c r="AV61" s="84" t="s">
        <v>246</v>
      </c>
      <c r="AW61" s="2"/>
      <c r="AX61" s="2"/>
      <c r="AY61" s="2"/>
      <c r="AZ61" s="2"/>
    </row>
    <row r="62" spans="1:52" ht="14.4" x14ac:dyDescent="0.3">
      <c r="A62" s="84" t="s">
        <v>80</v>
      </c>
      <c r="B62" s="85">
        <v>137</v>
      </c>
      <c r="C62" s="85">
        <v>111</v>
      </c>
      <c r="D62" s="85">
        <v>1</v>
      </c>
      <c r="E62" s="85">
        <v>67</v>
      </c>
      <c r="F62" s="85">
        <v>35</v>
      </c>
      <c r="G62" s="85">
        <v>20</v>
      </c>
      <c r="H62" s="85">
        <v>12</v>
      </c>
      <c r="I62" s="85">
        <v>12</v>
      </c>
      <c r="J62" s="85">
        <v>9296</v>
      </c>
      <c r="K62" s="85">
        <v>25.451060917180001</v>
      </c>
      <c r="L62" s="85">
        <v>53</v>
      </c>
      <c r="M62" s="85">
        <v>11</v>
      </c>
      <c r="N62" s="85">
        <v>13</v>
      </c>
      <c r="O62" s="86"/>
      <c r="P62" s="85">
        <v>13</v>
      </c>
      <c r="Q62" s="85">
        <v>28</v>
      </c>
      <c r="R62" s="85">
        <v>44</v>
      </c>
      <c r="S62" s="85">
        <v>2758</v>
      </c>
      <c r="T62" s="86"/>
      <c r="U62" s="85">
        <v>747</v>
      </c>
      <c r="V62" s="86"/>
      <c r="W62" s="85"/>
      <c r="X62" s="86"/>
      <c r="Y62" s="85">
        <v>0</v>
      </c>
      <c r="Z62" s="85">
        <v>6</v>
      </c>
      <c r="AA62" s="85">
        <v>1</v>
      </c>
      <c r="AB62" s="85">
        <v>133</v>
      </c>
      <c r="AC62" s="85">
        <v>92969</v>
      </c>
      <c r="AD62" s="85">
        <v>22.965586450726398</v>
      </c>
      <c r="AE62" s="85">
        <v>44</v>
      </c>
      <c r="AF62" s="85">
        <v>11</v>
      </c>
      <c r="AG62" s="85">
        <v>6564</v>
      </c>
      <c r="AH62" s="85">
        <v>19.605002800074701</v>
      </c>
      <c r="AI62" s="85">
        <v>13</v>
      </c>
      <c r="AJ62" s="85">
        <v>16003</v>
      </c>
      <c r="AK62" s="85">
        <v>40.4435318275154</v>
      </c>
      <c r="AL62" s="85">
        <v>6</v>
      </c>
      <c r="AM62" s="85">
        <v>3191</v>
      </c>
      <c r="AN62" s="85">
        <v>17.4729637234771</v>
      </c>
      <c r="AO62" s="85">
        <v>13</v>
      </c>
      <c r="AP62" s="85">
        <v>14713</v>
      </c>
      <c r="AQ62" s="85">
        <v>37.183383351761201</v>
      </c>
      <c r="AR62" s="85">
        <v>1</v>
      </c>
      <c r="AS62" s="85">
        <v>3</v>
      </c>
      <c r="AT62" s="88">
        <v>44896</v>
      </c>
      <c r="AU62" s="88">
        <v>45260</v>
      </c>
      <c r="AV62" s="84" t="s">
        <v>248</v>
      </c>
      <c r="AW62" s="2"/>
      <c r="AX62" s="2"/>
      <c r="AY62" s="2"/>
      <c r="AZ62" s="2"/>
    </row>
    <row r="63" spans="1:52" ht="14.4" x14ac:dyDescent="0.3">
      <c r="A63" s="84" t="s">
        <v>81</v>
      </c>
      <c r="B63" s="85">
        <v>97</v>
      </c>
      <c r="C63" s="85">
        <v>74</v>
      </c>
      <c r="D63" s="85">
        <v>0</v>
      </c>
      <c r="E63" s="85">
        <v>55</v>
      </c>
      <c r="F63" s="85">
        <v>5</v>
      </c>
      <c r="G63" s="85">
        <v>11</v>
      </c>
      <c r="H63" s="85">
        <v>24</v>
      </c>
      <c r="I63" s="85">
        <v>24</v>
      </c>
      <c r="J63" s="85">
        <v>11710</v>
      </c>
      <c r="K63" s="85">
        <v>16.0301163586585</v>
      </c>
      <c r="L63" s="85">
        <v>34</v>
      </c>
      <c r="M63" s="85">
        <v>9</v>
      </c>
      <c r="N63" s="85">
        <v>13</v>
      </c>
      <c r="O63" s="86"/>
      <c r="P63" s="85">
        <v>4</v>
      </c>
      <c r="Q63" s="85">
        <v>6</v>
      </c>
      <c r="R63" s="85">
        <v>32</v>
      </c>
      <c r="S63" s="86"/>
      <c r="T63" s="86">
        <v>1423</v>
      </c>
      <c r="U63" s="86"/>
      <c r="V63" s="86"/>
      <c r="W63" s="86"/>
      <c r="X63" s="86"/>
      <c r="Y63" s="85">
        <v>0</v>
      </c>
      <c r="Z63" s="85">
        <v>6</v>
      </c>
      <c r="AA63" s="86"/>
      <c r="AB63" s="85">
        <v>93</v>
      </c>
      <c r="AC63" s="85">
        <v>53291</v>
      </c>
      <c r="AD63" s="85">
        <v>18.826168554458899</v>
      </c>
      <c r="AE63" s="85">
        <v>32</v>
      </c>
      <c r="AF63" s="85">
        <v>9</v>
      </c>
      <c r="AG63" s="85">
        <v>2194</v>
      </c>
      <c r="AH63" s="85">
        <v>8.0091261692904396</v>
      </c>
      <c r="AI63" s="85">
        <v>13</v>
      </c>
      <c r="AJ63" s="85">
        <v>12749</v>
      </c>
      <c r="AK63" s="85">
        <v>32.2198704785974</v>
      </c>
      <c r="AL63" s="85">
        <v>6</v>
      </c>
      <c r="AM63" s="85">
        <v>2253</v>
      </c>
      <c r="AN63" s="85">
        <v>12.336755646817201</v>
      </c>
      <c r="AO63" s="85">
        <v>4</v>
      </c>
      <c r="AP63" s="85">
        <v>5207</v>
      </c>
      <c r="AQ63" s="85">
        <v>42.7679671457906</v>
      </c>
      <c r="AR63" s="86">
        <v>1</v>
      </c>
      <c r="AS63" s="85">
        <v>2</v>
      </c>
      <c r="AT63" s="88">
        <v>44896</v>
      </c>
      <c r="AU63" s="88">
        <v>45260</v>
      </c>
      <c r="AV63" s="84" t="s">
        <v>247</v>
      </c>
      <c r="AW63" s="2"/>
      <c r="AX63" s="2"/>
      <c r="AY63" s="2"/>
      <c r="AZ63" s="2"/>
    </row>
    <row r="64" spans="1:52" ht="14.4" x14ac:dyDescent="0.3">
      <c r="A64" s="84" t="s">
        <v>82</v>
      </c>
      <c r="B64" s="85"/>
      <c r="C64" s="85">
        <v>0</v>
      </c>
      <c r="D64" s="85">
        <v>0</v>
      </c>
      <c r="E64" s="86"/>
      <c r="F64" s="85"/>
      <c r="G64" s="85">
        <v>0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>
        <v>1</v>
      </c>
      <c r="S64" s="86"/>
      <c r="T64" s="85"/>
      <c r="U64" s="86"/>
      <c r="V64" s="86"/>
      <c r="W64" s="86"/>
      <c r="X64" s="86"/>
      <c r="Y64" s="85">
        <v>0</v>
      </c>
      <c r="Z64" s="85">
        <v>1</v>
      </c>
      <c r="AA64" s="86"/>
      <c r="AB64" s="85"/>
      <c r="AC64" s="85"/>
      <c r="AD64" s="86"/>
      <c r="AE64" s="85">
        <v>1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1</v>
      </c>
      <c r="AM64" s="85">
        <v>189</v>
      </c>
      <c r="AN64" s="85">
        <v>6.2094455852156099</v>
      </c>
      <c r="AO64" s="85">
        <v>0</v>
      </c>
      <c r="AP64" s="85">
        <v>0</v>
      </c>
      <c r="AQ64" s="85">
        <v>0</v>
      </c>
      <c r="AR64" s="86"/>
      <c r="AS64" s="86"/>
      <c r="AT64" s="88">
        <v>44896</v>
      </c>
      <c r="AU64" s="88">
        <v>45260</v>
      </c>
      <c r="AV64" s="84" t="s">
        <v>247</v>
      </c>
      <c r="AW64" s="2"/>
      <c r="AX64" s="2"/>
      <c r="AY64" s="2"/>
      <c r="AZ64" s="2"/>
    </row>
    <row r="65" spans="1:52" ht="14.4" x14ac:dyDescent="0.3">
      <c r="A65" s="84" t="s">
        <v>83</v>
      </c>
      <c r="B65" s="85">
        <v>40</v>
      </c>
      <c r="C65" s="85">
        <v>31</v>
      </c>
      <c r="D65" s="85">
        <v>0</v>
      </c>
      <c r="E65" s="85">
        <v>23</v>
      </c>
      <c r="F65" s="85">
        <v>9</v>
      </c>
      <c r="G65" s="85">
        <v>8</v>
      </c>
      <c r="H65" s="85">
        <v>7</v>
      </c>
      <c r="I65" s="85">
        <v>7</v>
      </c>
      <c r="J65" s="85">
        <v>4230</v>
      </c>
      <c r="K65" s="85">
        <v>19.853329422117898</v>
      </c>
      <c r="L65" s="85">
        <v>10</v>
      </c>
      <c r="M65" s="86"/>
      <c r="N65" s="85">
        <v>7</v>
      </c>
      <c r="O65" s="86"/>
      <c r="P65" s="86"/>
      <c r="Q65" s="85">
        <v>3</v>
      </c>
      <c r="R65" s="85">
        <v>12</v>
      </c>
      <c r="S65" s="86"/>
      <c r="T65" s="86">
        <v>323</v>
      </c>
      <c r="U65" s="85"/>
      <c r="V65" s="86"/>
      <c r="W65" s="86"/>
      <c r="X65" s="86"/>
      <c r="Y65" s="85">
        <v>0</v>
      </c>
      <c r="Z65" s="85">
        <v>5</v>
      </c>
      <c r="AA65" s="86"/>
      <c r="AB65" s="85">
        <v>39</v>
      </c>
      <c r="AC65" s="85">
        <v>21884</v>
      </c>
      <c r="AD65" s="85">
        <v>18.4354235771074</v>
      </c>
      <c r="AE65" s="85">
        <v>12</v>
      </c>
      <c r="AF65" s="85">
        <v>0</v>
      </c>
      <c r="AG65" s="85">
        <v>0</v>
      </c>
      <c r="AH65" s="85">
        <v>0</v>
      </c>
      <c r="AI65" s="85">
        <v>7</v>
      </c>
      <c r="AJ65" s="85">
        <v>6204</v>
      </c>
      <c r="AK65" s="85">
        <v>29.118216485773001</v>
      </c>
      <c r="AL65" s="85">
        <v>5</v>
      </c>
      <c r="AM65" s="85">
        <v>2084</v>
      </c>
      <c r="AN65" s="85">
        <v>13.6936344969199</v>
      </c>
      <c r="AO65" s="85">
        <v>0</v>
      </c>
      <c r="AP65" s="85">
        <v>0</v>
      </c>
      <c r="AQ65" s="85">
        <v>0</v>
      </c>
      <c r="AR65" s="85"/>
      <c r="AS65" s="86"/>
      <c r="AT65" s="88">
        <v>44896</v>
      </c>
      <c r="AU65" s="88">
        <v>45260</v>
      </c>
      <c r="AV65" s="84" t="s">
        <v>248</v>
      </c>
      <c r="AW65" s="2"/>
      <c r="AX65" s="2"/>
      <c r="AY65" s="2"/>
      <c r="AZ65" s="2"/>
    </row>
    <row r="66" spans="1:52" ht="14.4" x14ac:dyDescent="0.3">
      <c r="A66" s="84" t="s">
        <v>84</v>
      </c>
      <c r="B66" s="85">
        <v>16</v>
      </c>
      <c r="C66" s="85">
        <v>13</v>
      </c>
      <c r="D66" s="85">
        <v>0</v>
      </c>
      <c r="E66" s="85">
        <v>12</v>
      </c>
      <c r="F66" s="85">
        <v>2</v>
      </c>
      <c r="G66" s="85">
        <v>3</v>
      </c>
      <c r="H66" s="85">
        <v>1</v>
      </c>
      <c r="I66" s="85">
        <v>1</v>
      </c>
      <c r="J66" s="85">
        <v>1479</v>
      </c>
      <c r="K66" s="85">
        <v>48.591375770020498</v>
      </c>
      <c r="L66" s="85">
        <v>5</v>
      </c>
      <c r="M66" s="86"/>
      <c r="N66" s="86"/>
      <c r="O66" s="86"/>
      <c r="P66" s="85">
        <v>1</v>
      </c>
      <c r="Q66" s="85">
        <v>2</v>
      </c>
      <c r="R66" s="85">
        <v>1</v>
      </c>
      <c r="S66" s="86"/>
      <c r="T66" s="86"/>
      <c r="U66" s="86"/>
      <c r="V66" s="86"/>
      <c r="W66" s="86"/>
      <c r="X66" s="86"/>
      <c r="Y66" s="85">
        <v>0</v>
      </c>
      <c r="Z66" s="86"/>
      <c r="AA66" s="86"/>
      <c r="AB66" s="85">
        <v>16</v>
      </c>
      <c r="AC66" s="85">
        <v>8786</v>
      </c>
      <c r="AD66" s="85">
        <v>18.041067761807</v>
      </c>
      <c r="AE66" s="85">
        <v>1</v>
      </c>
      <c r="AF66" s="85">
        <v>0</v>
      </c>
      <c r="AG66" s="85">
        <v>0</v>
      </c>
      <c r="AH66" s="85">
        <v>0</v>
      </c>
      <c r="AI66" s="85">
        <v>0</v>
      </c>
      <c r="AJ66" s="85">
        <v>0</v>
      </c>
      <c r="AK66" s="85">
        <v>0</v>
      </c>
      <c r="AL66" s="85">
        <v>0</v>
      </c>
      <c r="AM66" s="85">
        <v>0</v>
      </c>
      <c r="AN66" s="85">
        <v>0</v>
      </c>
      <c r="AO66" s="85">
        <v>1</v>
      </c>
      <c r="AP66" s="85">
        <v>1862</v>
      </c>
      <c r="AQ66" s="85">
        <v>61.174537987679699</v>
      </c>
      <c r="AR66" s="86"/>
      <c r="AS66" s="85">
        <v>1</v>
      </c>
      <c r="AT66" s="88">
        <v>44896</v>
      </c>
      <c r="AU66" s="88">
        <v>45260</v>
      </c>
      <c r="AV66" s="84" t="s">
        <v>250</v>
      </c>
      <c r="AW66" s="2"/>
      <c r="AX66" s="2"/>
      <c r="AY66" s="2"/>
      <c r="AZ66" s="2"/>
    </row>
    <row r="67" spans="1:52" ht="14.4" x14ac:dyDescent="0.3">
      <c r="A67" s="84" t="s">
        <v>85</v>
      </c>
      <c r="B67" s="85">
        <v>25</v>
      </c>
      <c r="C67" s="85">
        <v>21</v>
      </c>
      <c r="D67" s="85">
        <v>1</v>
      </c>
      <c r="E67" s="85">
        <v>2</v>
      </c>
      <c r="F67" s="85">
        <v>19</v>
      </c>
      <c r="G67" s="85">
        <v>3</v>
      </c>
      <c r="H67" s="85">
        <v>1</v>
      </c>
      <c r="I67" s="85">
        <v>1</v>
      </c>
      <c r="J67" s="85">
        <v>1785</v>
      </c>
      <c r="K67" s="85">
        <v>58.644763860369601</v>
      </c>
      <c r="L67" s="85">
        <v>11</v>
      </c>
      <c r="M67" s="85">
        <v>5</v>
      </c>
      <c r="N67" s="85">
        <v>5</v>
      </c>
      <c r="O67" s="86"/>
      <c r="P67" s="85">
        <v>1</v>
      </c>
      <c r="Q67" s="85">
        <v>2</v>
      </c>
      <c r="R67" s="85">
        <v>11</v>
      </c>
      <c r="S67" s="86"/>
      <c r="T67" s="86"/>
      <c r="U67" s="86"/>
      <c r="V67" s="86"/>
      <c r="W67" s="86"/>
      <c r="X67" s="86"/>
      <c r="Y67" s="85">
        <v>0</v>
      </c>
      <c r="Z67" s="86"/>
      <c r="AA67" s="86"/>
      <c r="AB67" s="85">
        <v>25</v>
      </c>
      <c r="AC67" s="85">
        <v>12447</v>
      </c>
      <c r="AD67" s="85">
        <v>16.357453798767999</v>
      </c>
      <c r="AE67" s="85">
        <v>11</v>
      </c>
      <c r="AF67" s="85">
        <v>5</v>
      </c>
      <c r="AG67" s="85">
        <v>991</v>
      </c>
      <c r="AH67" s="85">
        <v>6.5117043121149898</v>
      </c>
      <c r="AI67" s="85">
        <v>5</v>
      </c>
      <c r="AJ67" s="85">
        <v>3875</v>
      </c>
      <c r="AK67" s="85">
        <v>25.462012320328501</v>
      </c>
      <c r="AL67" s="85">
        <v>0</v>
      </c>
      <c r="AM67" s="85">
        <v>0</v>
      </c>
      <c r="AN67" s="85">
        <v>0</v>
      </c>
      <c r="AO67" s="85">
        <v>1</v>
      </c>
      <c r="AP67" s="85">
        <v>1954</v>
      </c>
      <c r="AQ67" s="85">
        <v>64.197125256673502</v>
      </c>
      <c r="AR67" s="86"/>
      <c r="AS67" s="86"/>
      <c r="AT67" s="88">
        <v>44896</v>
      </c>
      <c r="AU67" s="88">
        <v>45260</v>
      </c>
      <c r="AV67" s="84" t="s">
        <v>250</v>
      </c>
      <c r="AW67" s="2"/>
      <c r="AX67" s="2"/>
      <c r="AY67" s="2"/>
      <c r="AZ67" s="2"/>
    </row>
    <row r="68" spans="1:52" ht="14.4" x14ac:dyDescent="0.3">
      <c r="A68" s="84" t="s">
        <v>86</v>
      </c>
      <c r="B68" s="85">
        <v>7</v>
      </c>
      <c r="C68" s="85">
        <v>7</v>
      </c>
      <c r="D68" s="85">
        <v>0</v>
      </c>
      <c r="E68" s="85">
        <v>7</v>
      </c>
      <c r="F68" s="86"/>
      <c r="G68" s="85">
        <v>0</v>
      </c>
      <c r="H68" s="85">
        <v>0</v>
      </c>
      <c r="I68" s="86"/>
      <c r="J68" s="86"/>
      <c r="K68" s="86"/>
      <c r="L68" s="85">
        <v>3</v>
      </c>
      <c r="M68" s="86"/>
      <c r="N68" s="86"/>
      <c r="O68" s="86"/>
      <c r="P68" s="86"/>
      <c r="Q68" s="85">
        <v>0</v>
      </c>
      <c r="R68" s="85"/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7</v>
      </c>
      <c r="AC68" s="85">
        <v>2547</v>
      </c>
      <c r="AD68" s="85">
        <v>11.9542387797008</v>
      </c>
      <c r="AE68" s="85">
        <v>0</v>
      </c>
      <c r="AF68" s="85">
        <v>0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0</v>
      </c>
      <c r="AQ68" s="85">
        <v>0</v>
      </c>
      <c r="AR68" s="86"/>
      <c r="AS68" s="86"/>
      <c r="AT68" s="88">
        <v>44896</v>
      </c>
      <c r="AU68" s="88">
        <v>45260</v>
      </c>
      <c r="AV68" s="84" t="s">
        <v>248</v>
      </c>
      <c r="AW68" s="2"/>
      <c r="AX68" s="2"/>
      <c r="AY68" s="2"/>
      <c r="AZ68" s="2"/>
    </row>
    <row r="69" spans="1:52" ht="14.4" x14ac:dyDescent="0.3">
      <c r="A69" s="84" t="s">
        <v>87</v>
      </c>
      <c r="B69" s="85">
        <v>9</v>
      </c>
      <c r="C69" s="85">
        <v>4</v>
      </c>
      <c r="D69" s="85">
        <v>0</v>
      </c>
      <c r="E69" s="85">
        <v>3</v>
      </c>
      <c r="F69" s="85">
        <v>2</v>
      </c>
      <c r="G69" s="85">
        <v>5</v>
      </c>
      <c r="H69" s="85">
        <v>3</v>
      </c>
      <c r="I69" s="85">
        <v>3</v>
      </c>
      <c r="J69" s="85">
        <v>3073</v>
      </c>
      <c r="K69" s="85">
        <v>33.653661875427801</v>
      </c>
      <c r="L69" s="86"/>
      <c r="M69" s="86"/>
      <c r="N69" s="86"/>
      <c r="O69" s="86"/>
      <c r="P69" s="86"/>
      <c r="Q69" s="85">
        <v>2</v>
      </c>
      <c r="R69" s="86"/>
      <c r="S69" s="86"/>
      <c r="T69" s="86"/>
      <c r="U69" s="86"/>
      <c r="V69" s="86"/>
      <c r="W69" s="86"/>
      <c r="X69" s="86"/>
      <c r="Y69" s="85">
        <v>0</v>
      </c>
      <c r="Z69" s="86"/>
      <c r="AA69" s="86"/>
      <c r="AB69" s="85">
        <v>9</v>
      </c>
      <c r="AC69" s="85">
        <v>7900</v>
      </c>
      <c r="AD69" s="85">
        <v>28.8386949577915</v>
      </c>
      <c r="AE69" s="85">
        <v>0</v>
      </c>
      <c r="AF69" s="85">
        <v>0</v>
      </c>
      <c r="AG69" s="85">
        <v>0</v>
      </c>
      <c r="AH69" s="85">
        <v>0</v>
      </c>
      <c r="AI69" s="85">
        <v>0</v>
      </c>
      <c r="AJ69" s="85">
        <v>0</v>
      </c>
      <c r="AK69" s="85">
        <v>0</v>
      </c>
      <c r="AL69" s="85">
        <v>0</v>
      </c>
      <c r="AM69" s="85">
        <v>0</v>
      </c>
      <c r="AN69" s="85">
        <v>0</v>
      </c>
      <c r="AO69" s="85">
        <v>0</v>
      </c>
      <c r="AP69" s="85">
        <v>0</v>
      </c>
      <c r="AQ69" s="85">
        <v>0</v>
      </c>
      <c r="AR69" s="86"/>
      <c r="AS69" s="86"/>
      <c r="AT69" s="88">
        <v>44896</v>
      </c>
      <c r="AU69" s="88">
        <v>45260</v>
      </c>
      <c r="AV69" s="84" t="s">
        <v>246</v>
      </c>
      <c r="AW69" s="2"/>
      <c r="AX69" s="2"/>
      <c r="AY69" s="2"/>
      <c r="AZ69" s="2"/>
    </row>
    <row r="70" spans="1:52" ht="14.4" x14ac:dyDescent="0.3">
      <c r="A70" s="84" t="s">
        <v>88</v>
      </c>
      <c r="B70" s="85">
        <v>6</v>
      </c>
      <c r="C70" s="85">
        <v>5</v>
      </c>
      <c r="D70" s="85">
        <v>0</v>
      </c>
      <c r="E70" s="85">
        <v>3</v>
      </c>
      <c r="F70" s="86"/>
      <c r="G70" s="85">
        <v>0</v>
      </c>
      <c r="H70" s="85">
        <v>1</v>
      </c>
      <c r="I70" s="86">
        <v>1</v>
      </c>
      <c r="J70" s="86">
        <v>31</v>
      </c>
      <c r="K70" s="86">
        <v>1.0184804928131399</v>
      </c>
      <c r="L70" s="86"/>
      <c r="M70" s="86"/>
      <c r="N70" s="86"/>
      <c r="O70" s="86"/>
      <c r="P70" s="86"/>
      <c r="Q70" s="85">
        <v>1</v>
      </c>
      <c r="R70" s="85">
        <v>1</v>
      </c>
      <c r="S70" s="86"/>
      <c r="T70" s="86"/>
      <c r="U70" s="86"/>
      <c r="V70" s="86"/>
      <c r="W70" s="86"/>
      <c r="X70" s="86"/>
      <c r="Y70" s="85">
        <v>0</v>
      </c>
      <c r="Z70" s="85">
        <v>1</v>
      </c>
      <c r="AA70" s="86"/>
      <c r="AB70" s="85">
        <v>6</v>
      </c>
      <c r="AC70" s="85">
        <v>5169</v>
      </c>
      <c r="AD70" s="85">
        <v>28.3039014373717</v>
      </c>
      <c r="AE70" s="85">
        <v>1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1</v>
      </c>
      <c r="AM70" s="85">
        <v>852</v>
      </c>
      <c r="AN70" s="85">
        <v>27.991786447638599</v>
      </c>
      <c r="AO70" s="85">
        <v>0</v>
      </c>
      <c r="AP70" s="85">
        <v>0</v>
      </c>
      <c r="AQ70" s="85">
        <v>0</v>
      </c>
      <c r="AR70" s="86"/>
      <c r="AS70" s="86"/>
      <c r="AT70" s="88">
        <v>44896</v>
      </c>
      <c r="AU70" s="88">
        <v>45260</v>
      </c>
      <c r="AV70" s="84" t="s">
        <v>248</v>
      </c>
      <c r="AW70" s="2"/>
      <c r="AX70" s="2"/>
      <c r="AY70" s="2"/>
      <c r="AZ70" s="2"/>
    </row>
    <row r="71" spans="1:52" ht="14.4" x14ac:dyDescent="0.3">
      <c r="A71" s="84" t="s">
        <v>89</v>
      </c>
      <c r="B71" s="85">
        <v>4</v>
      </c>
      <c r="C71" s="85">
        <v>2</v>
      </c>
      <c r="D71" s="85">
        <v>0</v>
      </c>
      <c r="E71" s="85">
        <v>2</v>
      </c>
      <c r="F71" s="86"/>
      <c r="G71" s="85">
        <v>0</v>
      </c>
      <c r="H71" s="85">
        <v>0</v>
      </c>
      <c r="I71" s="86"/>
      <c r="J71" s="86"/>
      <c r="K71" s="86"/>
      <c r="L71" s="85">
        <v>1</v>
      </c>
      <c r="M71" s="86"/>
      <c r="N71" s="86"/>
      <c r="O71" s="86"/>
      <c r="P71" s="86"/>
      <c r="Q71" s="85">
        <v>1</v>
      </c>
      <c r="R71" s="86"/>
      <c r="S71" s="86"/>
      <c r="T71" s="86"/>
      <c r="U71" s="86"/>
      <c r="V71" s="86"/>
      <c r="W71" s="86"/>
      <c r="X71" s="86"/>
      <c r="Y71" s="85">
        <v>0</v>
      </c>
      <c r="Z71" s="86"/>
      <c r="AA71" s="86"/>
      <c r="AB71" s="85">
        <v>4</v>
      </c>
      <c r="AC71" s="85">
        <v>3408</v>
      </c>
      <c r="AD71" s="85">
        <v>27.991786447638599</v>
      </c>
      <c r="AE71" s="85">
        <v>0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5">
        <v>0</v>
      </c>
      <c r="AO71" s="85">
        <v>0</v>
      </c>
      <c r="AP71" s="85">
        <v>0</v>
      </c>
      <c r="AQ71" s="85">
        <v>0</v>
      </c>
      <c r="AR71" s="86"/>
      <c r="AS71" s="86"/>
      <c r="AT71" s="88">
        <v>44896</v>
      </c>
      <c r="AU71" s="88">
        <v>45260</v>
      </c>
      <c r="AV71" s="84" t="s">
        <v>248</v>
      </c>
      <c r="AW71" s="2"/>
      <c r="AX71" s="2"/>
      <c r="AY71" s="2"/>
      <c r="AZ71" s="2"/>
    </row>
    <row r="72" spans="1:52" ht="14.4" x14ac:dyDescent="0.3">
      <c r="A72" s="84" t="s">
        <v>90</v>
      </c>
      <c r="B72" s="85">
        <v>66</v>
      </c>
      <c r="C72" s="85">
        <v>57</v>
      </c>
      <c r="D72" s="85">
        <v>0</v>
      </c>
      <c r="E72" s="85">
        <v>43</v>
      </c>
      <c r="F72" s="85">
        <v>8</v>
      </c>
      <c r="G72" s="85">
        <v>4</v>
      </c>
      <c r="H72" s="85">
        <v>10</v>
      </c>
      <c r="I72" s="85">
        <v>10</v>
      </c>
      <c r="J72" s="85">
        <v>5189</v>
      </c>
      <c r="K72" s="85">
        <v>17.048049281314199</v>
      </c>
      <c r="L72" s="85">
        <v>31</v>
      </c>
      <c r="M72" s="85">
        <v>15</v>
      </c>
      <c r="N72" s="85">
        <v>4</v>
      </c>
      <c r="O72" s="86"/>
      <c r="P72" s="85">
        <v>3</v>
      </c>
      <c r="Q72" s="85">
        <v>6</v>
      </c>
      <c r="R72" s="85">
        <v>28</v>
      </c>
      <c r="S72" s="85"/>
      <c r="T72" s="86"/>
      <c r="U72" s="86">
        <v>357</v>
      </c>
      <c r="V72" s="86"/>
      <c r="W72" s="85"/>
      <c r="X72" s="86"/>
      <c r="Y72" s="85">
        <v>0</v>
      </c>
      <c r="Z72" s="85">
        <v>6</v>
      </c>
      <c r="AA72" s="86"/>
      <c r="AB72" s="85">
        <v>65</v>
      </c>
      <c r="AC72" s="85">
        <v>31282</v>
      </c>
      <c r="AD72" s="85">
        <v>15.81146738272</v>
      </c>
      <c r="AE72" s="85">
        <v>29</v>
      </c>
      <c r="AF72" s="85">
        <v>15</v>
      </c>
      <c r="AG72" s="85">
        <v>4993</v>
      </c>
      <c r="AH72" s="85">
        <v>10.9360711841205</v>
      </c>
      <c r="AI72" s="85">
        <v>4</v>
      </c>
      <c r="AJ72" s="85">
        <v>2529</v>
      </c>
      <c r="AK72" s="85">
        <v>20.772073921971302</v>
      </c>
      <c r="AL72" s="85">
        <v>6</v>
      </c>
      <c r="AM72" s="85">
        <v>2815</v>
      </c>
      <c r="AN72" s="85">
        <v>15.4140999315537</v>
      </c>
      <c r="AO72" s="85">
        <v>3</v>
      </c>
      <c r="AP72" s="85">
        <v>7369</v>
      </c>
      <c r="AQ72" s="85">
        <v>80.700889801505795</v>
      </c>
      <c r="AR72" s="86">
        <v>1</v>
      </c>
      <c r="AS72" s="85"/>
      <c r="AT72" s="88">
        <v>44896</v>
      </c>
      <c r="AU72" s="88">
        <v>45260</v>
      </c>
      <c r="AV72" s="84" t="s">
        <v>249</v>
      </c>
      <c r="AW72" s="2"/>
      <c r="AX72" s="2"/>
      <c r="AY72" s="2"/>
      <c r="AZ72" s="2"/>
    </row>
    <row r="73" spans="1:52" ht="14.4" x14ac:dyDescent="0.3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44896</v>
      </c>
      <c r="AU73" s="88">
        <v>45260</v>
      </c>
      <c r="AV73" s="84" t="s">
        <v>247</v>
      </c>
      <c r="AW73" s="2"/>
      <c r="AX73" s="2"/>
      <c r="AY73" s="2"/>
      <c r="AZ73" s="2"/>
    </row>
    <row r="74" spans="1:52" ht="14.4" x14ac:dyDescent="0.3">
      <c r="A74" s="84" t="s">
        <v>92</v>
      </c>
      <c r="B74" s="85">
        <v>41</v>
      </c>
      <c r="C74" s="85">
        <v>26</v>
      </c>
      <c r="D74" s="85">
        <v>0</v>
      </c>
      <c r="E74" s="85">
        <v>21</v>
      </c>
      <c r="F74" s="85">
        <v>9</v>
      </c>
      <c r="G74" s="85">
        <v>13</v>
      </c>
      <c r="H74" s="85">
        <v>5</v>
      </c>
      <c r="I74" s="85">
        <v>5</v>
      </c>
      <c r="J74" s="85">
        <v>1474</v>
      </c>
      <c r="K74" s="85">
        <v>9.6854209445585209</v>
      </c>
      <c r="L74" s="85">
        <v>14</v>
      </c>
      <c r="M74" s="85">
        <v>5</v>
      </c>
      <c r="N74" s="85">
        <v>3</v>
      </c>
      <c r="O74" s="86"/>
      <c r="P74" s="85">
        <v>9</v>
      </c>
      <c r="Q74" s="85">
        <v>7</v>
      </c>
      <c r="R74" s="85">
        <v>19</v>
      </c>
      <c r="S74" s="85"/>
      <c r="T74" s="86"/>
      <c r="U74" s="86"/>
      <c r="V74" s="86"/>
      <c r="W74" s="85"/>
      <c r="X74" s="86"/>
      <c r="Y74" s="85">
        <v>0</v>
      </c>
      <c r="Z74" s="85">
        <v>2</v>
      </c>
      <c r="AA74" s="86"/>
      <c r="AB74" s="85">
        <v>41</v>
      </c>
      <c r="AC74" s="85">
        <v>31755</v>
      </c>
      <c r="AD74" s="85">
        <v>25.4459858766966</v>
      </c>
      <c r="AE74" s="85">
        <v>19</v>
      </c>
      <c r="AF74" s="85">
        <v>5</v>
      </c>
      <c r="AG74" s="85">
        <v>618</v>
      </c>
      <c r="AH74" s="85">
        <v>4.06078028747433</v>
      </c>
      <c r="AI74" s="85">
        <v>3</v>
      </c>
      <c r="AJ74" s="85">
        <v>1428</v>
      </c>
      <c r="AK74" s="85">
        <v>15.638603696098601</v>
      </c>
      <c r="AL74" s="85">
        <v>2</v>
      </c>
      <c r="AM74" s="85">
        <v>3995</v>
      </c>
      <c r="AN74" s="85">
        <v>65.626283367556496</v>
      </c>
      <c r="AO74" s="85">
        <v>9</v>
      </c>
      <c r="AP74" s="85">
        <v>13524</v>
      </c>
      <c r="AQ74" s="85">
        <v>49.368925393566101</v>
      </c>
      <c r="AR74" s="86"/>
      <c r="AS74" s="85">
        <v>1</v>
      </c>
      <c r="AT74" s="88">
        <v>44896</v>
      </c>
      <c r="AU74" s="88">
        <v>45260</v>
      </c>
      <c r="AV74" s="84" t="s">
        <v>246</v>
      </c>
      <c r="AW74" s="2"/>
      <c r="AX74" s="2"/>
      <c r="AY74" s="2"/>
      <c r="AZ74" s="2"/>
    </row>
    <row r="75" spans="1:52" ht="14.4" x14ac:dyDescent="0.3">
      <c r="A75" s="84" t="s">
        <v>93</v>
      </c>
      <c r="B75" s="85">
        <v>18</v>
      </c>
      <c r="C75" s="85">
        <v>14</v>
      </c>
      <c r="D75" s="85">
        <v>0</v>
      </c>
      <c r="E75" s="85">
        <v>6</v>
      </c>
      <c r="F75" s="85">
        <v>2</v>
      </c>
      <c r="G75" s="85">
        <v>4</v>
      </c>
      <c r="H75" s="85">
        <v>5</v>
      </c>
      <c r="I75" s="85">
        <v>5</v>
      </c>
      <c r="J75" s="85">
        <v>3067</v>
      </c>
      <c r="K75" s="85">
        <v>20.152772073922002</v>
      </c>
      <c r="L75" s="85">
        <v>9</v>
      </c>
      <c r="M75" s="85">
        <v>4</v>
      </c>
      <c r="N75" s="86"/>
      <c r="O75" s="86"/>
      <c r="P75" s="85">
        <v>3</v>
      </c>
      <c r="Q75" s="85">
        <v>1</v>
      </c>
      <c r="R75" s="85">
        <v>11</v>
      </c>
      <c r="S75" s="86"/>
      <c r="T75" s="85"/>
      <c r="U75" s="86"/>
      <c r="V75" s="86"/>
      <c r="W75" s="85"/>
      <c r="X75" s="86"/>
      <c r="Y75" s="85">
        <v>0</v>
      </c>
      <c r="Z75" s="85">
        <v>4</v>
      </c>
      <c r="AA75" s="86"/>
      <c r="AB75" s="85">
        <v>18</v>
      </c>
      <c r="AC75" s="85">
        <v>8836</v>
      </c>
      <c r="AD75" s="85">
        <v>16.127766370066201</v>
      </c>
      <c r="AE75" s="85">
        <v>11</v>
      </c>
      <c r="AF75" s="85">
        <v>4</v>
      </c>
      <c r="AG75" s="85">
        <v>1098</v>
      </c>
      <c r="AH75" s="85">
        <v>9.0184804928131399</v>
      </c>
      <c r="AI75" s="85">
        <v>0</v>
      </c>
      <c r="AJ75" s="85">
        <v>0</v>
      </c>
      <c r="AK75" s="85">
        <v>0</v>
      </c>
      <c r="AL75" s="85">
        <v>4</v>
      </c>
      <c r="AM75" s="85">
        <v>2026</v>
      </c>
      <c r="AN75" s="85">
        <v>16.640657084188899</v>
      </c>
      <c r="AO75" s="85">
        <v>3</v>
      </c>
      <c r="AP75" s="85">
        <v>4076</v>
      </c>
      <c r="AQ75" s="85">
        <v>44.637919233401803</v>
      </c>
      <c r="AR75" s="86"/>
      <c r="AS75" s="86"/>
      <c r="AT75" s="88">
        <v>44896</v>
      </c>
      <c r="AU75" s="88">
        <v>45260</v>
      </c>
      <c r="AV75" s="84" t="s">
        <v>246</v>
      </c>
      <c r="AW75" s="2"/>
      <c r="AX75" s="2"/>
      <c r="AY75" s="2"/>
      <c r="AZ75" s="2"/>
    </row>
    <row r="76" spans="1:52" ht="14.4" x14ac:dyDescent="0.3">
      <c r="A76" s="84" t="s">
        <v>94</v>
      </c>
      <c r="B76" s="85">
        <v>6</v>
      </c>
      <c r="C76" s="85">
        <v>4</v>
      </c>
      <c r="D76" s="85">
        <v>0</v>
      </c>
      <c r="E76" s="85">
        <v>3</v>
      </c>
      <c r="F76" s="86"/>
      <c r="G76" s="85">
        <v>1</v>
      </c>
      <c r="H76" s="85">
        <v>2</v>
      </c>
      <c r="I76" s="85">
        <v>2</v>
      </c>
      <c r="J76" s="85">
        <v>1665</v>
      </c>
      <c r="K76" s="85">
        <v>27.351129363449701</v>
      </c>
      <c r="L76" s="85">
        <v>3</v>
      </c>
      <c r="M76" s="85">
        <v>1</v>
      </c>
      <c r="N76" s="85">
        <v>1</v>
      </c>
      <c r="O76" s="86"/>
      <c r="P76" s="86"/>
      <c r="Q76" s="85">
        <v>2</v>
      </c>
      <c r="R76" s="85">
        <v>2</v>
      </c>
      <c r="S76" s="86"/>
      <c r="T76" s="86"/>
      <c r="U76" s="86"/>
      <c r="V76" s="86"/>
      <c r="W76" s="86"/>
      <c r="X76" s="86"/>
      <c r="Y76" s="85">
        <v>0</v>
      </c>
      <c r="Z76" s="86"/>
      <c r="AA76" s="86"/>
      <c r="AB76" s="85">
        <v>6</v>
      </c>
      <c r="AC76" s="85">
        <v>4079</v>
      </c>
      <c r="AD76" s="85">
        <v>22.335386721423699</v>
      </c>
      <c r="AE76" s="85">
        <v>2</v>
      </c>
      <c r="AF76" s="85">
        <v>1</v>
      </c>
      <c r="AG76" s="85">
        <v>331</v>
      </c>
      <c r="AH76" s="85">
        <v>10.8747433264887</v>
      </c>
      <c r="AI76" s="85">
        <v>1</v>
      </c>
      <c r="AJ76" s="85">
        <v>1813</v>
      </c>
      <c r="AK76" s="85">
        <v>59.564681724845997</v>
      </c>
      <c r="AL76" s="85">
        <v>0</v>
      </c>
      <c r="AM76" s="85">
        <v>0</v>
      </c>
      <c r="AN76" s="85">
        <v>0</v>
      </c>
      <c r="AO76" s="85">
        <v>0</v>
      </c>
      <c r="AP76" s="85">
        <v>0</v>
      </c>
      <c r="AQ76" s="85">
        <v>0</v>
      </c>
      <c r="AR76" s="86"/>
      <c r="AS76" s="86"/>
      <c r="AT76" s="88">
        <v>44896</v>
      </c>
      <c r="AU76" s="88">
        <v>45260</v>
      </c>
      <c r="AV76" s="84" t="s">
        <v>248</v>
      </c>
      <c r="AW76" s="2"/>
      <c r="AX76" s="2"/>
      <c r="AY76" s="2"/>
      <c r="AZ76" s="2"/>
    </row>
    <row r="77" spans="1:52" ht="14.4" x14ac:dyDescent="0.3">
      <c r="A77" s="84" t="s">
        <v>95</v>
      </c>
      <c r="B77" s="85">
        <v>184</v>
      </c>
      <c r="C77" s="85">
        <v>145</v>
      </c>
      <c r="D77" s="85">
        <v>2</v>
      </c>
      <c r="E77" s="85">
        <v>96</v>
      </c>
      <c r="F77" s="85">
        <v>37</v>
      </c>
      <c r="G77" s="85">
        <v>29</v>
      </c>
      <c r="H77" s="85">
        <v>18</v>
      </c>
      <c r="I77" s="85">
        <v>18</v>
      </c>
      <c r="J77" s="85">
        <v>13702</v>
      </c>
      <c r="K77" s="85">
        <v>25.0093543235227</v>
      </c>
      <c r="L77" s="85">
        <v>61</v>
      </c>
      <c r="M77" s="85">
        <v>26</v>
      </c>
      <c r="N77" s="85">
        <v>38</v>
      </c>
      <c r="O77" s="86"/>
      <c r="P77" s="85">
        <v>7</v>
      </c>
      <c r="Q77" s="85">
        <v>33</v>
      </c>
      <c r="R77" s="85">
        <v>84</v>
      </c>
      <c r="S77" s="85"/>
      <c r="T77" s="85">
        <v>919</v>
      </c>
      <c r="U77" s="85">
        <v>4562</v>
      </c>
      <c r="V77" s="86"/>
      <c r="W77" s="86">
        <v>2240</v>
      </c>
      <c r="X77" s="85">
        <v>1</v>
      </c>
      <c r="Y77" s="85">
        <v>0</v>
      </c>
      <c r="Z77" s="85">
        <v>12</v>
      </c>
      <c r="AA77" s="86"/>
      <c r="AB77" s="85">
        <v>174</v>
      </c>
      <c r="AC77" s="85">
        <v>115306</v>
      </c>
      <c r="AD77" s="85">
        <v>21.771767093865801</v>
      </c>
      <c r="AE77" s="85">
        <v>85</v>
      </c>
      <c r="AF77" s="85">
        <v>26</v>
      </c>
      <c r="AG77" s="85">
        <v>11045</v>
      </c>
      <c r="AH77" s="85">
        <v>13.9567208971726</v>
      </c>
      <c r="AI77" s="85">
        <v>38</v>
      </c>
      <c r="AJ77" s="85">
        <v>35829</v>
      </c>
      <c r="AK77" s="85">
        <v>30.977196584891399</v>
      </c>
      <c r="AL77" s="85">
        <v>12</v>
      </c>
      <c r="AM77" s="85">
        <v>3088</v>
      </c>
      <c r="AN77" s="85">
        <v>8.4544832306639304</v>
      </c>
      <c r="AO77" s="85">
        <v>7</v>
      </c>
      <c r="AP77" s="85">
        <v>6956</v>
      </c>
      <c r="AQ77" s="85">
        <v>32.6476972719272</v>
      </c>
      <c r="AR77" s="85">
        <v>6</v>
      </c>
      <c r="AS77" s="85">
        <v>3</v>
      </c>
      <c r="AT77" s="88">
        <v>44896</v>
      </c>
      <c r="AU77" s="88">
        <v>45260</v>
      </c>
      <c r="AV77" s="84" t="s">
        <v>247</v>
      </c>
      <c r="AW77" s="2"/>
      <c r="AX77" s="2"/>
      <c r="AY77" s="2"/>
      <c r="AZ77" s="2"/>
    </row>
    <row r="78" spans="1:52" ht="14.4" x14ac:dyDescent="0.3">
      <c r="A78" s="84" t="s">
        <v>96</v>
      </c>
      <c r="B78" s="85">
        <v>17</v>
      </c>
      <c r="C78" s="85">
        <v>14</v>
      </c>
      <c r="D78" s="85">
        <v>0</v>
      </c>
      <c r="E78" s="85">
        <v>5</v>
      </c>
      <c r="F78" s="85">
        <v>3</v>
      </c>
      <c r="G78" s="85">
        <v>3</v>
      </c>
      <c r="H78" s="85">
        <v>2</v>
      </c>
      <c r="I78" s="85">
        <v>2</v>
      </c>
      <c r="J78" s="85">
        <v>1175</v>
      </c>
      <c r="K78" s="85">
        <v>19.3018480492813</v>
      </c>
      <c r="L78" s="85">
        <v>9</v>
      </c>
      <c r="M78" s="85">
        <v>1</v>
      </c>
      <c r="N78" s="85">
        <v>5</v>
      </c>
      <c r="O78" s="86"/>
      <c r="P78" s="85">
        <v>4</v>
      </c>
      <c r="Q78" s="85">
        <v>4</v>
      </c>
      <c r="R78" s="85">
        <v>12</v>
      </c>
      <c r="S78" s="86"/>
      <c r="T78" s="86"/>
      <c r="U78" s="86"/>
      <c r="V78" s="86"/>
      <c r="W78" s="86"/>
      <c r="X78" s="86"/>
      <c r="Y78" s="85">
        <v>0</v>
      </c>
      <c r="Z78" s="85">
        <v>2</v>
      </c>
      <c r="AA78" s="86"/>
      <c r="AB78" s="85">
        <v>17</v>
      </c>
      <c r="AC78" s="85">
        <v>15946</v>
      </c>
      <c r="AD78" s="85">
        <v>30.8172484599589</v>
      </c>
      <c r="AE78" s="85">
        <v>12</v>
      </c>
      <c r="AF78" s="85">
        <v>1</v>
      </c>
      <c r="AG78" s="85">
        <v>77</v>
      </c>
      <c r="AH78" s="85">
        <v>2.52977412731006</v>
      </c>
      <c r="AI78" s="85">
        <v>5</v>
      </c>
      <c r="AJ78" s="85">
        <v>7063</v>
      </c>
      <c r="AK78" s="85">
        <v>46.409856262833699</v>
      </c>
      <c r="AL78" s="85">
        <v>2</v>
      </c>
      <c r="AM78" s="85">
        <v>118</v>
      </c>
      <c r="AN78" s="85">
        <v>1.93839835728953</v>
      </c>
      <c r="AO78" s="85">
        <v>4</v>
      </c>
      <c r="AP78" s="85">
        <v>7414</v>
      </c>
      <c r="AQ78" s="85">
        <v>60.895277207392198</v>
      </c>
      <c r="AR78" s="86"/>
      <c r="AS78" s="85">
        <v>3</v>
      </c>
      <c r="AT78" s="88">
        <v>44896</v>
      </c>
      <c r="AU78" s="88">
        <v>45260</v>
      </c>
      <c r="AV78" s="84" t="s">
        <v>246</v>
      </c>
      <c r="AW78" s="2"/>
      <c r="AX78" s="2"/>
      <c r="AY78" s="2"/>
      <c r="AZ78" s="2"/>
    </row>
    <row r="79" spans="1:52" ht="14.4" x14ac:dyDescent="0.3">
      <c r="A79" s="84" t="s">
        <v>97</v>
      </c>
      <c r="B79" s="85">
        <v>13</v>
      </c>
      <c r="C79" s="85">
        <v>11</v>
      </c>
      <c r="D79" s="85">
        <v>0</v>
      </c>
      <c r="E79" s="85">
        <v>9</v>
      </c>
      <c r="F79" s="85">
        <v>1</v>
      </c>
      <c r="G79" s="85">
        <v>2</v>
      </c>
      <c r="H79" s="85">
        <v>2</v>
      </c>
      <c r="I79" s="85">
        <v>2</v>
      </c>
      <c r="J79" s="85">
        <v>951</v>
      </c>
      <c r="K79" s="85">
        <v>15.6221765913758</v>
      </c>
      <c r="L79" s="85">
        <v>5</v>
      </c>
      <c r="M79" s="85">
        <v>5</v>
      </c>
      <c r="N79" s="86"/>
      <c r="O79" s="86"/>
      <c r="P79" s="86"/>
      <c r="Q79" s="85">
        <v>2</v>
      </c>
      <c r="R79" s="85">
        <v>6</v>
      </c>
      <c r="S79" s="85"/>
      <c r="T79" s="86"/>
      <c r="U79" s="86"/>
      <c r="V79" s="86"/>
      <c r="W79" s="86"/>
      <c r="X79" s="86"/>
      <c r="Y79" s="85">
        <v>0</v>
      </c>
      <c r="Z79" s="86"/>
      <c r="AA79" s="85">
        <v>1</v>
      </c>
      <c r="AB79" s="85">
        <v>13</v>
      </c>
      <c r="AC79" s="85">
        <v>8599</v>
      </c>
      <c r="AD79" s="85">
        <v>21.731795924814399</v>
      </c>
      <c r="AE79" s="85">
        <v>6</v>
      </c>
      <c r="AF79" s="85">
        <v>5</v>
      </c>
      <c r="AG79" s="85">
        <v>2176</v>
      </c>
      <c r="AH79" s="85">
        <v>14.298151950718699</v>
      </c>
      <c r="AI79" s="85">
        <v>0</v>
      </c>
      <c r="AJ79" s="85">
        <v>0</v>
      </c>
      <c r="AK79" s="85">
        <v>0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6"/>
      <c r="AS79" s="85">
        <v>1</v>
      </c>
      <c r="AT79" s="88">
        <v>44896</v>
      </c>
      <c r="AU79" s="88">
        <v>45260</v>
      </c>
      <c r="AV79" s="84" t="s">
        <v>246</v>
      </c>
      <c r="AW79" s="2"/>
      <c r="AX79" s="2"/>
      <c r="AY79" s="2"/>
      <c r="AZ79" s="2"/>
    </row>
    <row r="80" spans="1:52" ht="14.4" x14ac:dyDescent="0.3">
      <c r="A80" s="84" t="s">
        <v>98</v>
      </c>
      <c r="B80" s="85">
        <v>16</v>
      </c>
      <c r="C80" s="85">
        <v>12</v>
      </c>
      <c r="D80" s="85">
        <v>0</v>
      </c>
      <c r="E80" s="85">
        <v>10</v>
      </c>
      <c r="F80" s="85">
        <v>1</v>
      </c>
      <c r="G80" s="85">
        <v>2</v>
      </c>
      <c r="H80" s="85">
        <v>2</v>
      </c>
      <c r="I80" s="85">
        <v>2</v>
      </c>
      <c r="J80" s="85">
        <v>552</v>
      </c>
      <c r="K80" s="85">
        <v>9.0677618069815207</v>
      </c>
      <c r="L80" s="85">
        <v>5</v>
      </c>
      <c r="M80" s="85">
        <v>3</v>
      </c>
      <c r="N80" s="85">
        <v>2</v>
      </c>
      <c r="O80" s="86"/>
      <c r="P80" s="86"/>
      <c r="Q80" s="85">
        <v>2</v>
      </c>
      <c r="R80" s="85">
        <v>5</v>
      </c>
      <c r="S80" s="86"/>
      <c r="T80" s="86"/>
      <c r="U80" s="86"/>
      <c r="V80" s="86"/>
      <c r="W80" s="86"/>
      <c r="X80" s="86"/>
      <c r="Y80" s="85">
        <v>0</v>
      </c>
      <c r="Z80" s="86"/>
      <c r="AA80" s="86"/>
      <c r="AB80" s="85">
        <v>16</v>
      </c>
      <c r="AC80" s="85">
        <v>11416</v>
      </c>
      <c r="AD80" s="85">
        <v>23.441478439425101</v>
      </c>
      <c r="AE80" s="85">
        <v>5</v>
      </c>
      <c r="AF80" s="85">
        <v>3</v>
      </c>
      <c r="AG80" s="85">
        <v>1745</v>
      </c>
      <c r="AH80" s="85">
        <v>19.1101984941821</v>
      </c>
      <c r="AI80" s="85">
        <v>2</v>
      </c>
      <c r="AJ80" s="85">
        <v>1346</v>
      </c>
      <c r="AK80" s="85">
        <v>22.1108829568789</v>
      </c>
      <c r="AL80" s="85">
        <v>0</v>
      </c>
      <c r="AM80" s="85">
        <v>0</v>
      </c>
      <c r="AN80" s="85">
        <v>0</v>
      </c>
      <c r="AO80" s="85">
        <v>0</v>
      </c>
      <c r="AP80" s="85">
        <v>0</v>
      </c>
      <c r="AQ80" s="85">
        <v>0</v>
      </c>
      <c r="AR80" s="86"/>
      <c r="AS80" s="85">
        <v>1</v>
      </c>
      <c r="AT80" s="88">
        <v>44896</v>
      </c>
      <c r="AU80" s="88">
        <v>45260</v>
      </c>
      <c r="AV80" s="84" t="s">
        <v>246</v>
      </c>
      <c r="AW80" s="2"/>
      <c r="AX80" s="2"/>
      <c r="AY80" s="2"/>
      <c r="AZ80" s="2"/>
    </row>
    <row r="81" spans="1:52" ht="14.4" x14ac:dyDescent="0.3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44896</v>
      </c>
      <c r="AU81" s="88">
        <v>45260</v>
      </c>
      <c r="AV81" s="84" t="s">
        <v>247</v>
      </c>
      <c r="AW81" s="2"/>
      <c r="AX81" s="2"/>
      <c r="AY81" s="2"/>
      <c r="AZ81" s="2"/>
    </row>
    <row r="82" spans="1:52" ht="14.4" x14ac:dyDescent="0.3">
      <c r="A82" s="84" t="s">
        <v>100</v>
      </c>
      <c r="B82" s="85">
        <v>6</v>
      </c>
      <c r="C82" s="85">
        <v>5</v>
      </c>
      <c r="D82" s="85">
        <v>0</v>
      </c>
      <c r="E82" s="85">
        <v>5</v>
      </c>
      <c r="F82" s="86"/>
      <c r="G82" s="85">
        <v>1</v>
      </c>
      <c r="H82" s="85">
        <v>0</v>
      </c>
      <c r="I82" s="86"/>
      <c r="J82" s="86"/>
      <c r="K82" s="86"/>
      <c r="L82" s="85">
        <v>4</v>
      </c>
      <c r="M82" s="86"/>
      <c r="N82" s="85">
        <v>2</v>
      </c>
      <c r="O82" s="86"/>
      <c r="P82" s="86"/>
      <c r="Q82" s="85">
        <v>0</v>
      </c>
      <c r="R82" s="85">
        <v>7</v>
      </c>
      <c r="S82" s="86"/>
      <c r="T82" s="86"/>
      <c r="U82" s="86"/>
      <c r="V82" s="86"/>
      <c r="W82" s="86"/>
      <c r="X82" s="86"/>
      <c r="Y82" s="85">
        <v>0</v>
      </c>
      <c r="Z82" s="85">
        <v>5</v>
      </c>
      <c r="AA82" s="86"/>
      <c r="AB82" s="85">
        <v>6</v>
      </c>
      <c r="AC82" s="85">
        <v>1819</v>
      </c>
      <c r="AD82" s="85">
        <v>9.9603011635865908</v>
      </c>
      <c r="AE82" s="85">
        <v>7</v>
      </c>
      <c r="AF82" s="85">
        <v>0</v>
      </c>
      <c r="AG82" s="85">
        <v>0</v>
      </c>
      <c r="AH82" s="85">
        <v>0</v>
      </c>
      <c r="AI82" s="85">
        <v>2</v>
      </c>
      <c r="AJ82" s="85">
        <v>1448</v>
      </c>
      <c r="AK82" s="85">
        <v>23.7864476386037</v>
      </c>
      <c r="AL82" s="85">
        <v>5</v>
      </c>
      <c r="AM82" s="85">
        <v>391</v>
      </c>
      <c r="AN82" s="85">
        <v>2.5691991786447601</v>
      </c>
      <c r="AO82" s="85">
        <v>0</v>
      </c>
      <c r="AP82" s="85">
        <v>0</v>
      </c>
      <c r="AQ82" s="85">
        <v>0</v>
      </c>
      <c r="AR82" s="86"/>
      <c r="AS82" s="86"/>
      <c r="AT82" s="88">
        <v>44896</v>
      </c>
      <c r="AU82" s="88">
        <v>45260</v>
      </c>
      <c r="AV82" s="84" t="s">
        <v>250</v>
      </c>
      <c r="AW82" s="2"/>
      <c r="AX82" s="2"/>
      <c r="AY82" s="2"/>
      <c r="AZ82" s="2"/>
    </row>
    <row r="83" spans="1:52" ht="14.4" x14ac:dyDescent="0.3">
      <c r="A83" s="84" t="s">
        <v>101</v>
      </c>
      <c r="B83" s="85">
        <v>18</v>
      </c>
      <c r="C83" s="85">
        <v>14</v>
      </c>
      <c r="D83" s="85">
        <v>0</v>
      </c>
      <c r="E83" s="85">
        <v>11</v>
      </c>
      <c r="F83" s="86"/>
      <c r="G83" s="85">
        <v>2</v>
      </c>
      <c r="H83" s="85">
        <v>3</v>
      </c>
      <c r="I83" s="85">
        <v>3</v>
      </c>
      <c r="J83" s="85">
        <v>348</v>
      </c>
      <c r="K83" s="85">
        <v>3.81108829568789</v>
      </c>
      <c r="L83" s="85">
        <v>6</v>
      </c>
      <c r="M83" s="85">
        <v>4</v>
      </c>
      <c r="N83" s="85">
        <v>2</v>
      </c>
      <c r="O83" s="86"/>
      <c r="P83" s="85">
        <v>2</v>
      </c>
      <c r="Q83" s="85">
        <v>0</v>
      </c>
      <c r="R83" s="85">
        <v>16</v>
      </c>
      <c r="S83" s="86"/>
      <c r="T83" s="86">
        <v>674</v>
      </c>
      <c r="U83" s="86"/>
      <c r="V83" s="86"/>
      <c r="W83" s="86"/>
      <c r="X83" s="86"/>
      <c r="Y83" s="85">
        <v>0</v>
      </c>
      <c r="Z83" s="85">
        <v>8</v>
      </c>
      <c r="AA83" s="86"/>
      <c r="AB83" s="85">
        <v>16</v>
      </c>
      <c r="AC83" s="85">
        <v>4659</v>
      </c>
      <c r="AD83" s="85">
        <v>9.5667351129363407</v>
      </c>
      <c r="AE83" s="85">
        <v>16</v>
      </c>
      <c r="AF83" s="85">
        <v>4</v>
      </c>
      <c r="AG83" s="85">
        <v>3421</v>
      </c>
      <c r="AH83" s="85">
        <v>28.098562628336801</v>
      </c>
      <c r="AI83" s="85">
        <v>2</v>
      </c>
      <c r="AJ83" s="85">
        <v>2530</v>
      </c>
      <c r="AK83" s="85">
        <v>41.560574948665298</v>
      </c>
      <c r="AL83" s="85">
        <v>8</v>
      </c>
      <c r="AM83" s="85">
        <v>1616</v>
      </c>
      <c r="AN83" s="85">
        <v>6.6365503080082098</v>
      </c>
      <c r="AO83" s="85">
        <v>2</v>
      </c>
      <c r="AP83" s="85">
        <v>2312</v>
      </c>
      <c r="AQ83" s="85">
        <v>37.9794661190965</v>
      </c>
      <c r="AR83" s="86"/>
      <c r="AS83" s="86"/>
      <c r="AT83" s="88">
        <v>44896</v>
      </c>
      <c r="AU83" s="88">
        <v>45260</v>
      </c>
      <c r="AV83" s="84" t="s">
        <v>247</v>
      </c>
      <c r="AW83" s="2"/>
      <c r="AX83" s="2"/>
      <c r="AY83" s="2"/>
      <c r="AZ83" s="2"/>
    </row>
    <row r="84" spans="1:52" ht="14.4" x14ac:dyDescent="0.3">
      <c r="A84" s="84" t="s">
        <v>102</v>
      </c>
      <c r="B84" s="85">
        <v>3</v>
      </c>
      <c r="C84" s="85">
        <v>2</v>
      </c>
      <c r="D84" s="85">
        <v>0</v>
      </c>
      <c r="E84" s="85">
        <v>2</v>
      </c>
      <c r="F84" s="86"/>
      <c r="G84" s="85">
        <v>0</v>
      </c>
      <c r="H84" s="85">
        <v>0</v>
      </c>
      <c r="I84" s="86"/>
      <c r="J84" s="86"/>
      <c r="K84" s="86"/>
      <c r="L84" s="86"/>
      <c r="M84" s="86"/>
      <c r="N84" s="86"/>
      <c r="O84" s="86"/>
      <c r="P84" s="85">
        <v>3</v>
      </c>
      <c r="Q84" s="85">
        <v>1</v>
      </c>
      <c r="R84" s="85">
        <v>3</v>
      </c>
      <c r="S84" s="86"/>
      <c r="T84" s="86"/>
      <c r="U84" s="86"/>
      <c r="V84" s="86"/>
      <c r="W84" s="85">
        <v>1095</v>
      </c>
      <c r="X84" s="86"/>
      <c r="Y84" s="85">
        <v>0</v>
      </c>
      <c r="Z84" s="86"/>
      <c r="AA84" s="86"/>
      <c r="AB84" s="85">
        <v>2</v>
      </c>
      <c r="AC84" s="85">
        <v>1230</v>
      </c>
      <c r="AD84" s="85">
        <v>20.205338809034899</v>
      </c>
      <c r="AE84" s="85">
        <v>7</v>
      </c>
      <c r="AF84" s="85">
        <v>0</v>
      </c>
      <c r="AG84" s="85">
        <v>0</v>
      </c>
      <c r="AH84" s="85">
        <v>0</v>
      </c>
      <c r="AI84" s="85">
        <v>0</v>
      </c>
      <c r="AJ84" s="85">
        <v>0</v>
      </c>
      <c r="AK84" s="85">
        <v>0</v>
      </c>
      <c r="AL84" s="85">
        <v>0</v>
      </c>
      <c r="AM84" s="85">
        <v>0</v>
      </c>
      <c r="AN84" s="85">
        <v>0</v>
      </c>
      <c r="AO84" s="85">
        <v>3</v>
      </c>
      <c r="AP84" s="85">
        <v>4002</v>
      </c>
      <c r="AQ84" s="85">
        <v>43.827515400410697</v>
      </c>
      <c r="AR84" s="86"/>
      <c r="AS84" s="86"/>
      <c r="AT84" s="88">
        <v>44896</v>
      </c>
      <c r="AU84" s="88">
        <v>45260</v>
      </c>
      <c r="AV84" s="84" t="s">
        <v>248</v>
      </c>
      <c r="AW84" s="2"/>
      <c r="AX84" s="2"/>
      <c r="AY84" s="2"/>
      <c r="AZ84" s="2"/>
    </row>
    <row r="85" spans="1:52" ht="14.4" x14ac:dyDescent="0.3">
      <c r="A85" s="84" t="s">
        <v>103</v>
      </c>
      <c r="B85" s="85">
        <v>20</v>
      </c>
      <c r="C85" s="85">
        <v>15</v>
      </c>
      <c r="D85" s="85">
        <v>0</v>
      </c>
      <c r="E85" s="85">
        <v>6</v>
      </c>
      <c r="F85" s="85">
        <v>4</v>
      </c>
      <c r="G85" s="85">
        <v>2</v>
      </c>
      <c r="H85" s="85">
        <v>4</v>
      </c>
      <c r="I85" s="85">
        <v>4</v>
      </c>
      <c r="J85" s="85">
        <v>2821</v>
      </c>
      <c r="K85" s="85">
        <v>23.170431211499</v>
      </c>
      <c r="L85" s="85">
        <v>4</v>
      </c>
      <c r="M85" s="85">
        <v>6</v>
      </c>
      <c r="N85" s="85">
        <v>8</v>
      </c>
      <c r="O85" s="86"/>
      <c r="P85" s="85">
        <v>7</v>
      </c>
      <c r="Q85" s="85">
        <v>7</v>
      </c>
      <c r="R85" s="85">
        <v>23</v>
      </c>
      <c r="S85" s="86"/>
      <c r="T85" s="86"/>
      <c r="U85" s="86"/>
      <c r="V85" s="86"/>
      <c r="W85" s="86">
        <v>1312</v>
      </c>
      <c r="X85" s="85">
        <v>1</v>
      </c>
      <c r="Y85" s="85">
        <v>0</v>
      </c>
      <c r="Z85" s="85">
        <v>1</v>
      </c>
      <c r="AA85" s="86"/>
      <c r="AB85" s="85">
        <v>17</v>
      </c>
      <c r="AC85" s="85">
        <v>17803</v>
      </c>
      <c r="AD85" s="85">
        <v>34.406087691750201</v>
      </c>
      <c r="AE85" s="85">
        <v>24</v>
      </c>
      <c r="AF85" s="85">
        <v>6</v>
      </c>
      <c r="AG85" s="85">
        <v>2209</v>
      </c>
      <c r="AH85" s="85">
        <v>12.0958247775496</v>
      </c>
      <c r="AI85" s="85">
        <v>8</v>
      </c>
      <c r="AJ85" s="85">
        <v>5155</v>
      </c>
      <c r="AK85" s="85">
        <v>21.170431211499</v>
      </c>
      <c r="AL85" s="85">
        <v>1</v>
      </c>
      <c r="AM85" s="85">
        <v>812</v>
      </c>
      <c r="AN85" s="85">
        <v>26.6776180698152</v>
      </c>
      <c r="AO85" s="85">
        <v>7</v>
      </c>
      <c r="AP85" s="85">
        <v>5935</v>
      </c>
      <c r="AQ85" s="85">
        <v>27.855676151364001</v>
      </c>
      <c r="AR85" s="86"/>
      <c r="AS85" s="86"/>
      <c r="AT85" s="88">
        <v>44896</v>
      </c>
      <c r="AU85" s="88">
        <v>45260</v>
      </c>
      <c r="AV85" s="84" t="s">
        <v>249</v>
      </c>
      <c r="AW85" s="2"/>
      <c r="AX85" s="2"/>
      <c r="AY85" s="2"/>
      <c r="AZ85" s="2"/>
    </row>
    <row r="86" spans="1:52" ht="14.4" x14ac:dyDescent="0.3">
      <c r="A86" s="84" t="s">
        <v>104</v>
      </c>
      <c r="B86" s="85">
        <v>16</v>
      </c>
      <c r="C86" s="85">
        <v>13</v>
      </c>
      <c r="D86" s="85">
        <v>0</v>
      </c>
      <c r="E86" s="85">
        <v>14</v>
      </c>
      <c r="F86" s="86"/>
      <c r="G86" s="85">
        <v>2</v>
      </c>
      <c r="H86" s="85">
        <v>2</v>
      </c>
      <c r="I86" s="85">
        <v>2</v>
      </c>
      <c r="J86" s="85">
        <v>1638</v>
      </c>
      <c r="K86" s="85">
        <v>26.9075975359343</v>
      </c>
      <c r="L86" s="85">
        <v>6</v>
      </c>
      <c r="M86" s="85">
        <v>5</v>
      </c>
      <c r="N86" s="86"/>
      <c r="O86" s="86"/>
      <c r="P86" s="85">
        <v>1</v>
      </c>
      <c r="Q86" s="85">
        <v>2</v>
      </c>
      <c r="R86" s="85">
        <v>7</v>
      </c>
      <c r="S86" s="85"/>
      <c r="T86" s="86"/>
      <c r="U86" s="86"/>
      <c r="V86" s="86"/>
      <c r="W86" s="86"/>
      <c r="X86" s="86"/>
      <c r="Y86" s="85">
        <v>0</v>
      </c>
      <c r="Z86" s="85">
        <v>1</v>
      </c>
      <c r="AA86" s="86"/>
      <c r="AB86" s="85">
        <v>16</v>
      </c>
      <c r="AC86" s="85">
        <v>9905</v>
      </c>
      <c r="AD86" s="85">
        <v>20.338809034907602</v>
      </c>
      <c r="AE86" s="85">
        <v>7</v>
      </c>
      <c r="AF86" s="85">
        <v>5</v>
      </c>
      <c r="AG86" s="85">
        <v>2346</v>
      </c>
      <c r="AH86" s="85">
        <v>15.415195071868601</v>
      </c>
      <c r="AI86" s="85">
        <v>0</v>
      </c>
      <c r="AJ86" s="85">
        <v>0</v>
      </c>
      <c r="AK86" s="85">
        <v>0</v>
      </c>
      <c r="AL86" s="85">
        <v>1</v>
      </c>
      <c r="AM86" s="85">
        <v>1820</v>
      </c>
      <c r="AN86" s="85">
        <v>59.794661190965101</v>
      </c>
      <c r="AO86" s="85">
        <v>1</v>
      </c>
      <c r="AP86" s="85">
        <v>1515</v>
      </c>
      <c r="AQ86" s="85">
        <v>49.774127310061601</v>
      </c>
      <c r="AR86" s="86"/>
      <c r="AS86" s="86"/>
      <c r="AT86" s="88">
        <v>44896</v>
      </c>
      <c r="AU86" s="88">
        <v>45260</v>
      </c>
      <c r="AV86" s="84" t="s">
        <v>247</v>
      </c>
      <c r="AW86" s="2"/>
      <c r="AX86" s="2"/>
      <c r="AY86" s="2"/>
      <c r="AZ86" s="2"/>
    </row>
    <row r="87" spans="1:52" ht="14.4" x14ac:dyDescent="0.3">
      <c r="A87" s="84" t="s">
        <v>105</v>
      </c>
      <c r="B87" s="85">
        <v>6</v>
      </c>
      <c r="C87" s="85">
        <v>5</v>
      </c>
      <c r="D87" s="85">
        <v>0</v>
      </c>
      <c r="E87" s="85">
        <v>3</v>
      </c>
      <c r="F87" s="85">
        <v>1</v>
      </c>
      <c r="G87" s="85">
        <v>1</v>
      </c>
      <c r="H87" s="85">
        <v>0</v>
      </c>
      <c r="I87" s="86"/>
      <c r="J87" s="86"/>
      <c r="K87" s="86"/>
      <c r="L87" s="85">
        <v>5</v>
      </c>
      <c r="M87" s="86"/>
      <c r="N87" s="86"/>
      <c r="O87" s="86"/>
      <c r="P87" s="86"/>
      <c r="Q87" s="85">
        <v>0</v>
      </c>
      <c r="R87" s="86"/>
      <c r="S87" s="86"/>
      <c r="T87" s="86"/>
      <c r="U87" s="86"/>
      <c r="V87" s="86"/>
      <c r="W87" s="86"/>
      <c r="X87" s="86"/>
      <c r="Y87" s="85">
        <v>0</v>
      </c>
      <c r="Z87" s="86"/>
      <c r="AA87" s="86"/>
      <c r="AB87" s="85">
        <v>6</v>
      </c>
      <c r="AC87" s="85">
        <v>1499</v>
      </c>
      <c r="AD87" s="85">
        <v>8.2080766598220407</v>
      </c>
      <c r="AE87" s="85">
        <v>0</v>
      </c>
      <c r="AF87" s="85">
        <v>0</v>
      </c>
      <c r="AG87" s="85">
        <v>0</v>
      </c>
      <c r="AH87" s="85">
        <v>0</v>
      </c>
      <c r="AI87" s="85">
        <v>0</v>
      </c>
      <c r="AJ87" s="85">
        <v>0</v>
      </c>
      <c r="AK87" s="85">
        <v>0</v>
      </c>
      <c r="AL87" s="85">
        <v>0</v>
      </c>
      <c r="AM87" s="85">
        <v>0</v>
      </c>
      <c r="AN87" s="85">
        <v>0</v>
      </c>
      <c r="AO87" s="85">
        <v>0</v>
      </c>
      <c r="AP87" s="85">
        <v>0</v>
      </c>
      <c r="AQ87" s="85">
        <v>0</v>
      </c>
      <c r="AR87" s="86"/>
      <c r="AS87" s="86"/>
      <c r="AT87" s="88">
        <v>44896</v>
      </c>
      <c r="AU87" s="88">
        <v>45260</v>
      </c>
      <c r="AV87" s="84" t="s">
        <v>248</v>
      </c>
      <c r="AW87" s="2"/>
      <c r="AX87" s="2"/>
      <c r="AY87" s="2"/>
      <c r="AZ87" s="2"/>
    </row>
    <row r="88" spans="1:52" ht="14.4" x14ac:dyDescent="0.3">
      <c r="A88" s="84" t="s">
        <v>106</v>
      </c>
      <c r="B88" s="85">
        <v>109</v>
      </c>
      <c r="C88" s="85">
        <v>84</v>
      </c>
      <c r="D88" s="85">
        <v>0</v>
      </c>
      <c r="E88" s="85">
        <v>64</v>
      </c>
      <c r="F88" s="85">
        <v>10</v>
      </c>
      <c r="G88" s="85">
        <v>12</v>
      </c>
      <c r="H88" s="85">
        <v>13</v>
      </c>
      <c r="I88" s="85">
        <v>13</v>
      </c>
      <c r="J88" s="85">
        <v>9734</v>
      </c>
      <c r="K88" s="85">
        <v>24.600221134102</v>
      </c>
      <c r="L88" s="85">
        <v>25</v>
      </c>
      <c r="M88" s="85">
        <v>8</v>
      </c>
      <c r="N88" s="85">
        <v>10</v>
      </c>
      <c r="O88" s="85">
        <v>1</v>
      </c>
      <c r="P88" s="85">
        <v>13</v>
      </c>
      <c r="Q88" s="85">
        <v>28</v>
      </c>
      <c r="R88" s="85">
        <v>47</v>
      </c>
      <c r="S88" s="86">
        <v>206</v>
      </c>
      <c r="T88" s="85">
        <v>104</v>
      </c>
      <c r="U88" s="85">
        <v>899</v>
      </c>
      <c r="V88" s="86"/>
      <c r="W88" s="85">
        <v>1775</v>
      </c>
      <c r="X88" s="86"/>
      <c r="Y88" s="85">
        <v>0</v>
      </c>
      <c r="Z88" s="85">
        <v>15</v>
      </c>
      <c r="AA88" s="86"/>
      <c r="AB88" s="85">
        <v>104</v>
      </c>
      <c r="AC88" s="85">
        <v>81683</v>
      </c>
      <c r="AD88" s="85">
        <v>25.804138366766701</v>
      </c>
      <c r="AE88" s="85">
        <v>48</v>
      </c>
      <c r="AF88" s="85">
        <v>8</v>
      </c>
      <c r="AG88" s="85">
        <v>2853</v>
      </c>
      <c r="AH88" s="85">
        <v>11.7166324435318</v>
      </c>
      <c r="AI88" s="85">
        <v>10</v>
      </c>
      <c r="AJ88" s="85">
        <v>12077</v>
      </c>
      <c r="AK88" s="85">
        <v>39.678028747433302</v>
      </c>
      <c r="AL88" s="85">
        <v>15</v>
      </c>
      <c r="AM88" s="85">
        <v>1323</v>
      </c>
      <c r="AN88" s="85">
        <v>2.8977412731006198</v>
      </c>
      <c r="AO88" s="85">
        <v>13</v>
      </c>
      <c r="AP88" s="85">
        <v>18693</v>
      </c>
      <c r="AQ88" s="85">
        <v>47.241825935871098</v>
      </c>
      <c r="AR88" s="85">
        <v>1</v>
      </c>
      <c r="AS88" s="85">
        <v>3</v>
      </c>
      <c r="AT88" s="88">
        <v>44896</v>
      </c>
      <c r="AU88" s="88">
        <v>45260</v>
      </c>
      <c r="AV88" s="84" t="s">
        <v>250</v>
      </c>
      <c r="AW88" s="2"/>
      <c r="AX88" s="2"/>
      <c r="AY88" s="2"/>
      <c r="AZ88" s="2"/>
    </row>
    <row r="89" spans="1:52" ht="14.4" x14ac:dyDescent="0.3">
      <c r="A89" s="84" t="s">
        <v>107</v>
      </c>
      <c r="B89" s="85">
        <v>205</v>
      </c>
      <c r="C89" s="85">
        <v>157</v>
      </c>
      <c r="D89" s="85">
        <v>4</v>
      </c>
      <c r="E89" s="85">
        <v>135</v>
      </c>
      <c r="F89" s="85">
        <v>26</v>
      </c>
      <c r="G89" s="85">
        <v>33</v>
      </c>
      <c r="H89" s="85">
        <v>21</v>
      </c>
      <c r="I89" s="85">
        <v>21</v>
      </c>
      <c r="J89" s="85">
        <v>8893</v>
      </c>
      <c r="K89" s="85">
        <v>13.9129754571233</v>
      </c>
      <c r="L89" s="85">
        <v>84</v>
      </c>
      <c r="M89" s="85">
        <v>31</v>
      </c>
      <c r="N89" s="85">
        <v>21</v>
      </c>
      <c r="O89" s="85">
        <v>6</v>
      </c>
      <c r="P89" s="85">
        <v>20</v>
      </c>
      <c r="Q89" s="85">
        <v>28</v>
      </c>
      <c r="R89" s="85">
        <v>89</v>
      </c>
      <c r="S89" s="85">
        <v>3</v>
      </c>
      <c r="T89" s="86">
        <v>316</v>
      </c>
      <c r="U89" s="86"/>
      <c r="V89" s="86"/>
      <c r="W89" s="85">
        <v>1473</v>
      </c>
      <c r="X89" s="86"/>
      <c r="Y89" s="85">
        <v>0</v>
      </c>
      <c r="Z89" s="85">
        <v>11</v>
      </c>
      <c r="AA89" s="86"/>
      <c r="AB89" s="85">
        <v>197</v>
      </c>
      <c r="AC89" s="85">
        <v>118815</v>
      </c>
      <c r="AD89" s="85">
        <v>19.815090838970601</v>
      </c>
      <c r="AE89" s="85">
        <v>92</v>
      </c>
      <c r="AF89" s="85">
        <v>31</v>
      </c>
      <c r="AG89" s="85">
        <v>12856</v>
      </c>
      <c r="AH89" s="85">
        <v>13.6249586010466</v>
      </c>
      <c r="AI89" s="85">
        <v>21</v>
      </c>
      <c r="AJ89" s="85">
        <v>27618</v>
      </c>
      <c r="AK89" s="85">
        <v>43.207978879436801</v>
      </c>
      <c r="AL89" s="85">
        <v>11</v>
      </c>
      <c r="AM89" s="85">
        <v>3584</v>
      </c>
      <c r="AN89" s="85">
        <v>10.7044987866343</v>
      </c>
      <c r="AO89" s="85">
        <v>20</v>
      </c>
      <c r="AP89" s="85">
        <v>23855</v>
      </c>
      <c r="AQ89" s="85">
        <v>39.186858316221802</v>
      </c>
      <c r="AR89" s="86"/>
      <c r="AS89" s="85">
        <v>7</v>
      </c>
      <c r="AT89" s="88">
        <v>44896</v>
      </c>
      <c r="AU89" s="88">
        <v>45260</v>
      </c>
      <c r="AV89" s="84" t="s">
        <v>250</v>
      </c>
      <c r="AW89" s="2"/>
      <c r="AX89" s="2"/>
      <c r="AY89" s="2"/>
      <c r="AZ89" s="2"/>
    </row>
    <row r="90" spans="1:52" ht="14.4" x14ac:dyDescent="0.3">
      <c r="A90" s="84" t="s">
        <v>108</v>
      </c>
      <c r="B90" s="85">
        <v>4</v>
      </c>
      <c r="C90" s="85">
        <v>3</v>
      </c>
      <c r="D90" s="85">
        <v>0</v>
      </c>
      <c r="E90" s="85">
        <v>4</v>
      </c>
      <c r="F90" s="86"/>
      <c r="G90" s="85">
        <v>0</v>
      </c>
      <c r="H90" s="85">
        <v>0</v>
      </c>
      <c r="I90" s="86"/>
      <c r="J90" s="86"/>
      <c r="K90" s="86"/>
      <c r="L90" s="86"/>
      <c r="M90" s="85">
        <v>2</v>
      </c>
      <c r="N90" s="86"/>
      <c r="O90" s="86"/>
      <c r="P90" s="86"/>
      <c r="Q90" s="85">
        <v>1</v>
      </c>
      <c r="R90" s="85">
        <v>2</v>
      </c>
      <c r="S90" s="86"/>
      <c r="T90" s="86"/>
      <c r="U90" s="86"/>
      <c r="V90" s="86"/>
      <c r="W90" s="86"/>
      <c r="X90" s="86"/>
      <c r="Y90" s="85">
        <v>0</v>
      </c>
      <c r="Z90" s="86"/>
      <c r="AA90" s="86"/>
      <c r="AB90" s="85">
        <v>4</v>
      </c>
      <c r="AC90" s="85">
        <v>5089</v>
      </c>
      <c r="AD90" s="85">
        <v>41.7987679671458</v>
      </c>
      <c r="AE90" s="85">
        <v>2</v>
      </c>
      <c r="AF90" s="85">
        <v>2</v>
      </c>
      <c r="AG90" s="85">
        <v>438</v>
      </c>
      <c r="AH90" s="85">
        <v>7.1950718685831596</v>
      </c>
      <c r="AI90" s="85">
        <v>0</v>
      </c>
      <c r="AJ90" s="85">
        <v>0</v>
      </c>
      <c r="AK90" s="85">
        <v>0</v>
      </c>
      <c r="AL90" s="85">
        <v>0</v>
      </c>
      <c r="AM90" s="85">
        <v>0</v>
      </c>
      <c r="AN90" s="85">
        <v>0</v>
      </c>
      <c r="AO90" s="85">
        <v>0</v>
      </c>
      <c r="AP90" s="85">
        <v>0</v>
      </c>
      <c r="AQ90" s="85">
        <v>0</v>
      </c>
      <c r="AR90" s="86"/>
      <c r="AS90" s="86"/>
      <c r="AT90" s="88">
        <v>44896</v>
      </c>
      <c r="AU90" s="88">
        <v>45260</v>
      </c>
      <c r="AV90" s="84" t="s">
        <v>250</v>
      </c>
      <c r="AW90" s="2"/>
      <c r="AX90" s="2"/>
      <c r="AY90" s="2"/>
      <c r="AZ90" s="2"/>
    </row>
    <row r="91" spans="1:52" ht="14.4" x14ac:dyDescent="0.3">
      <c r="A91" s="84" t="s">
        <v>109</v>
      </c>
      <c r="B91" s="85">
        <v>2</v>
      </c>
      <c r="C91" s="85">
        <v>2</v>
      </c>
      <c r="D91" s="85">
        <v>0</v>
      </c>
      <c r="E91" s="85">
        <v>1</v>
      </c>
      <c r="F91" s="86"/>
      <c r="G91" s="85">
        <v>0</v>
      </c>
      <c r="H91" s="85">
        <v>1</v>
      </c>
      <c r="I91" s="86">
        <v>1</v>
      </c>
      <c r="J91" s="86">
        <v>76</v>
      </c>
      <c r="K91" s="86">
        <v>2.4969199178644801</v>
      </c>
      <c r="L91" s="86"/>
      <c r="M91" s="86"/>
      <c r="N91" s="85">
        <v>1</v>
      </c>
      <c r="O91" s="86"/>
      <c r="P91" s="86"/>
      <c r="Q91" s="85">
        <v>0</v>
      </c>
      <c r="R91" s="85">
        <v>1</v>
      </c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2</v>
      </c>
      <c r="AC91" s="85">
        <v>138</v>
      </c>
      <c r="AD91" s="85">
        <v>2.2669404517453802</v>
      </c>
      <c r="AE91" s="85">
        <v>1</v>
      </c>
      <c r="AF91" s="85">
        <v>0</v>
      </c>
      <c r="AG91" s="85">
        <v>0</v>
      </c>
      <c r="AH91" s="85">
        <v>0</v>
      </c>
      <c r="AI91" s="85">
        <v>1</v>
      </c>
      <c r="AJ91" s="85">
        <v>809</v>
      </c>
      <c r="AK91" s="85">
        <v>26.579055441478399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44896</v>
      </c>
      <c r="AU91" s="88">
        <v>45260</v>
      </c>
      <c r="AV91" s="84" t="s">
        <v>248</v>
      </c>
      <c r="AW91" s="2"/>
      <c r="AX91" s="2"/>
      <c r="AY91" s="2"/>
      <c r="AZ91" s="2"/>
    </row>
    <row r="92" spans="1:52" ht="14.4" x14ac:dyDescent="0.3">
      <c r="A92" s="84" t="s">
        <v>110</v>
      </c>
      <c r="B92" s="85">
        <v>11</v>
      </c>
      <c r="C92" s="85">
        <v>11</v>
      </c>
      <c r="D92" s="85">
        <v>0</v>
      </c>
      <c r="E92" s="85">
        <v>9</v>
      </c>
      <c r="F92" s="86">
        <v>2</v>
      </c>
      <c r="G92" s="85">
        <v>0</v>
      </c>
      <c r="H92" s="85">
        <v>0</v>
      </c>
      <c r="I92" s="86"/>
      <c r="J92" s="86"/>
      <c r="K92" s="86"/>
      <c r="L92" s="85">
        <v>4</v>
      </c>
      <c r="M92" s="85"/>
      <c r="N92" s="85">
        <v>2</v>
      </c>
      <c r="O92" s="86"/>
      <c r="P92" s="86"/>
      <c r="Q92" s="85">
        <v>0</v>
      </c>
      <c r="R92" s="85">
        <v>3</v>
      </c>
      <c r="S92" s="86"/>
      <c r="T92" s="86"/>
      <c r="U92" s="86"/>
      <c r="V92" s="86"/>
      <c r="W92" s="86"/>
      <c r="X92" s="86"/>
      <c r="Y92" s="85">
        <v>0</v>
      </c>
      <c r="Z92" s="85">
        <v>1</v>
      </c>
      <c r="AA92" s="86"/>
      <c r="AB92" s="85">
        <v>11</v>
      </c>
      <c r="AC92" s="85">
        <v>3445</v>
      </c>
      <c r="AD92" s="85">
        <v>10.289341049094601</v>
      </c>
      <c r="AE92" s="85">
        <v>4</v>
      </c>
      <c r="AF92" s="85">
        <v>0</v>
      </c>
      <c r="AG92" s="85">
        <v>0</v>
      </c>
      <c r="AH92" s="85">
        <v>0</v>
      </c>
      <c r="AI92" s="85">
        <v>2</v>
      </c>
      <c r="AJ92" s="85">
        <v>1368</v>
      </c>
      <c r="AK92" s="85">
        <v>22.472279260780301</v>
      </c>
      <c r="AL92" s="85">
        <v>1</v>
      </c>
      <c r="AM92" s="85">
        <v>98</v>
      </c>
      <c r="AN92" s="85">
        <v>3.21971252566735</v>
      </c>
      <c r="AO92" s="85">
        <v>0</v>
      </c>
      <c r="AP92" s="85">
        <v>0</v>
      </c>
      <c r="AQ92" s="85">
        <v>0</v>
      </c>
      <c r="AR92" s="86"/>
      <c r="AS92" s="86"/>
      <c r="AT92" s="88">
        <v>44896</v>
      </c>
      <c r="AU92" s="88">
        <v>45260</v>
      </c>
      <c r="AV92" s="84" t="s">
        <v>249</v>
      </c>
      <c r="AW92" s="2"/>
      <c r="AX92" s="2"/>
      <c r="AY92" s="2"/>
      <c r="AZ92" s="2"/>
    </row>
    <row r="93" spans="1:52" ht="14.4" x14ac:dyDescent="0.3">
      <c r="A93" s="84" t="s">
        <v>111</v>
      </c>
      <c r="B93" s="85">
        <v>8</v>
      </c>
      <c r="C93" s="85">
        <v>6</v>
      </c>
      <c r="D93" s="85">
        <v>0</v>
      </c>
      <c r="E93" s="85">
        <v>5</v>
      </c>
      <c r="F93" s="86"/>
      <c r="G93" s="85">
        <v>2</v>
      </c>
      <c r="H93" s="85">
        <v>1</v>
      </c>
      <c r="I93" s="85">
        <v>1</v>
      </c>
      <c r="J93" s="85">
        <v>1288</v>
      </c>
      <c r="K93" s="85">
        <v>42.316221765913802</v>
      </c>
      <c r="L93" s="86"/>
      <c r="M93" s="85">
        <v>4</v>
      </c>
      <c r="N93" s="85">
        <v>4</v>
      </c>
      <c r="O93" s="86"/>
      <c r="P93" s="85">
        <v>2</v>
      </c>
      <c r="Q93" s="85">
        <v>3</v>
      </c>
      <c r="R93" s="85">
        <v>10</v>
      </c>
      <c r="S93" s="86"/>
      <c r="T93" s="86"/>
      <c r="U93" s="86"/>
      <c r="V93" s="86"/>
      <c r="W93" s="86"/>
      <c r="X93" s="86"/>
      <c r="Y93" s="85">
        <v>0</v>
      </c>
      <c r="Z93" s="86"/>
      <c r="AA93" s="86"/>
      <c r="AB93" s="85">
        <v>8</v>
      </c>
      <c r="AC93" s="85">
        <v>6566</v>
      </c>
      <c r="AD93" s="85">
        <v>26.965092402464101</v>
      </c>
      <c r="AE93" s="85">
        <v>10</v>
      </c>
      <c r="AF93" s="85">
        <v>4</v>
      </c>
      <c r="AG93" s="85">
        <v>1637</v>
      </c>
      <c r="AH93" s="85">
        <v>13.4455852156057</v>
      </c>
      <c r="AI93" s="85">
        <v>4</v>
      </c>
      <c r="AJ93" s="85">
        <v>4924</v>
      </c>
      <c r="AK93" s="85">
        <v>40.4435318275154</v>
      </c>
      <c r="AL93" s="85">
        <v>0</v>
      </c>
      <c r="AM93" s="85">
        <v>0</v>
      </c>
      <c r="AN93" s="85">
        <v>0</v>
      </c>
      <c r="AO93" s="85">
        <v>2</v>
      </c>
      <c r="AP93" s="85">
        <v>2101</v>
      </c>
      <c r="AQ93" s="85">
        <v>34.513347022587297</v>
      </c>
      <c r="AR93" s="86"/>
      <c r="AS93" s="86"/>
      <c r="AT93" s="88">
        <v>44896</v>
      </c>
      <c r="AU93" s="88">
        <v>45260</v>
      </c>
      <c r="AV93" s="84" t="s">
        <v>248</v>
      </c>
      <c r="AW93" s="2"/>
      <c r="AX93" s="2"/>
      <c r="AY93" s="2"/>
      <c r="AZ93" s="2"/>
    </row>
    <row r="94" spans="1:52" ht="14.4" x14ac:dyDescent="0.3">
      <c r="A94" s="84" t="s">
        <v>112</v>
      </c>
      <c r="B94" s="85">
        <v>37</v>
      </c>
      <c r="C94" s="85">
        <v>25</v>
      </c>
      <c r="D94" s="85">
        <v>0</v>
      </c>
      <c r="E94" s="85">
        <v>21</v>
      </c>
      <c r="F94" s="85">
        <v>1</v>
      </c>
      <c r="G94" s="85">
        <v>8</v>
      </c>
      <c r="H94" s="85">
        <v>8</v>
      </c>
      <c r="I94" s="85">
        <v>8</v>
      </c>
      <c r="J94" s="85">
        <v>5427</v>
      </c>
      <c r="K94" s="85">
        <v>22.287474332648902</v>
      </c>
      <c r="L94" s="85">
        <v>13</v>
      </c>
      <c r="M94" s="85">
        <v>10</v>
      </c>
      <c r="N94" s="86"/>
      <c r="O94" s="86"/>
      <c r="P94" s="85">
        <v>4</v>
      </c>
      <c r="Q94" s="85">
        <v>2</v>
      </c>
      <c r="R94" s="85">
        <v>14</v>
      </c>
      <c r="S94" s="85"/>
      <c r="T94" s="86"/>
      <c r="U94" s="86"/>
      <c r="V94" s="86"/>
      <c r="W94" s="86"/>
      <c r="X94" s="86"/>
      <c r="Y94" s="85">
        <v>0</v>
      </c>
      <c r="Z94" s="86"/>
      <c r="AA94" s="86"/>
      <c r="AB94" s="85">
        <v>37</v>
      </c>
      <c r="AC94" s="85">
        <v>21439</v>
      </c>
      <c r="AD94" s="85">
        <v>19.036794494700001</v>
      </c>
      <c r="AE94" s="85">
        <v>14</v>
      </c>
      <c r="AF94" s="85">
        <v>10</v>
      </c>
      <c r="AG94" s="85">
        <v>4002</v>
      </c>
      <c r="AH94" s="85">
        <v>13.1482546201232</v>
      </c>
      <c r="AI94" s="85">
        <v>0</v>
      </c>
      <c r="AJ94" s="85">
        <v>0</v>
      </c>
      <c r="AK94" s="85">
        <v>0</v>
      </c>
      <c r="AL94" s="85">
        <v>0</v>
      </c>
      <c r="AM94" s="85">
        <v>0</v>
      </c>
      <c r="AN94" s="85">
        <v>0</v>
      </c>
      <c r="AO94" s="85">
        <v>4</v>
      </c>
      <c r="AP94" s="85">
        <v>5395</v>
      </c>
      <c r="AQ94" s="85">
        <v>44.312114989733097</v>
      </c>
      <c r="AR94" s="86"/>
      <c r="AS94" s="86">
        <v>1</v>
      </c>
      <c r="AT94" s="88">
        <v>44896</v>
      </c>
      <c r="AU94" s="88">
        <v>45260</v>
      </c>
      <c r="AV94" s="84" t="s">
        <v>246</v>
      </c>
      <c r="AW94" s="2"/>
      <c r="AX94" s="2"/>
      <c r="AY94" s="2"/>
      <c r="AZ94" s="2"/>
    </row>
    <row r="95" spans="1:52" ht="14.4" x14ac:dyDescent="0.3">
      <c r="A95" s="84" t="s">
        <v>113</v>
      </c>
      <c r="B95" s="85">
        <v>40</v>
      </c>
      <c r="C95" s="85">
        <v>28</v>
      </c>
      <c r="D95" s="85">
        <v>1</v>
      </c>
      <c r="E95" s="85">
        <v>24</v>
      </c>
      <c r="F95" s="85">
        <v>5</v>
      </c>
      <c r="G95" s="85">
        <v>5</v>
      </c>
      <c r="H95" s="85">
        <v>5</v>
      </c>
      <c r="I95" s="85">
        <v>5</v>
      </c>
      <c r="J95" s="85">
        <v>2444</v>
      </c>
      <c r="K95" s="85">
        <v>16.059137577002101</v>
      </c>
      <c r="L95" s="85">
        <v>12</v>
      </c>
      <c r="M95" s="85">
        <v>2</v>
      </c>
      <c r="N95" s="85">
        <v>3</v>
      </c>
      <c r="O95" s="86"/>
      <c r="P95" s="86"/>
      <c r="Q95" s="85">
        <v>15</v>
      </c>
      <c r="R95" s="85">
        <v>6</v>
      </c>
      <c r="S95" s="86"/>
      <c r="T95" s="86"/>
      <c r="U95" s="86"/>
      <c r="V95" s="86"/>
      <c r="W95" s="86"/>
      <c r="X95" s="86"/>
      <c r="Y95" s="85">
        <v>0</v>
      </c>
      <c r="Z95" s="85">
        <v>1</v>
      </c>
      <c r="AA95" s="86"/>
      <c r="AB95" s="85">
        <v>40</v>
      </c>
      <c r="AC95" s="85">
        <v>36383</v>
      </c>
      <c r="AD95" s="85">
        <v>29.883367556468201</v>
      </c>
      <c r="AE95" s="85">
        <v>6</v>
      </c>
      <c r="AF95" s="85">
        <v>2</v>
      </c>
      <c r="AG95" s="85">
        <v>1568</v>
      </c>
      <c r="AH95" s="85">
        <v>25.7577002053388</v>
      </c>
      <c r="AI95" s="85">
        <v>3</v>
      </c>
      <c r="AJ95" s="85">
        <v>3621</v>
      </c>
      <c r="AK95" s="85">
        <v>39.6550308008214</v>
      </c>
      <c r="AL95" s="85">
        <v>1</v>
      </c>
      <c r="AM95" s="85">
        <v>59</v>
      </c>
      <c r="AN95" s="85">
        <v>1.93839835728953</v>
      </c>
      <c r="AO95" s="85">
        <v>0</v>
      </c>
      <c r="AP95" s="85">
        <v>0</v>
      </c>
      <c r="AQ95" s="85">
        <v>0</v>
      </c>
      <c r="AR95" s="86"/>
      <c r="AS95" s="85">
        <v>3</v>
      </c>
      <c r="AT95" s="88">
        <v>44896</v>
      </c>
      <c r="AU95" s="88">
        <v>45260</v>
      </c>
      <c r="AV95" s="84" t="s">
        <v>246</v>
      </c>
      <c r="AW95" s="2"/>
      <c r="AX95" s="2"/>
      <c r="AY95" s="2"/>
      <c r="AZ95" s="2"/>
    </row>
    <row r="96" spans="1:52" ht="14.4" x14ac:dyDescent="0.3">
      <c r="A96" s="84" t="s">
        <v>114</v>
      </c>
      <c r="B96" s="85">
        <v>41</v>
      </c>
      <c r="C96" s="85">
        <v>34</v>
      </c>
      <c r="D96" s="85">
        <v>0</v>
      </c>
      <c r="E96" s="85">
        <v>23</v>
      </c>
      <c r="F96" s="85">
        <v>6</v>
      </c>
      <c r="G96" s="85">
        <v>6</v>
      </c>
      <c r="H96" s="85">
        <v>10</v>
      </c>
      <c r="I96" s="85">
        <v>10</v>
      </c>
      <c r="J96" s="85">
        <v>4669</v>
      </c>
      <c r="K96" s="85">
        <v>15.3396303901437</v>
      </c>
      <c r="L96" s="85">
        <v>25</v>
      </c>
      <c r="M96" s="85">
        <v>6</v>
      </c>
      <c r="N96" s="85">
        <v>3</v>
      </c>
      <c r="O96" s="86"/>
      <c r="P96" s="86"/>
      <c r="Q96" s="85">
        <v>5</v>
      </c>
      <c r="R96" s="85">
        <v>11</v>
      </c>
      <c r="S96" s="85"/>
      <c r="T96" s="86"/>
      <c r="U96" s="86"/>
      <c r="V96" s="86"/>
      <c r="W96" s="86"/>
      <c r="X96" s="86"/>
      <c r="Y96" s="85">
        <v>0</v>
      </c>
      <c r="Z96" s="85">
        <v>2</v>
      </c>
      <c r="AA96" s="86"/>
      <c r="AB96" s="85">
        <v>41</v>
      </c>
      <c r="AC96" s="85">
        <v>19619</v>
      </c>
      <c r="AD96" s="85">
        <v>15.7211398808033</v>
      </c>
      <c r="AE96" s="85">
        <v>11</v>
      </c>
      <c r="AF96" s="85">
        <v>6</v>
      </c>
      <c r="AG96" s="85">
        <v>1371</v>
      </c>
      <c r="AH96" s="85">
        <v>7.5071868583162198</v>
      </c>
      <c r="AI96" s="85">
        <v>3</v>
      </c>
      <c r="AJ96" s="85">
        <v>3811</v>
      </c>
      <c r="AK96" s="85">
        <v>41.7357973990418</v>
      </c>
      <c r="AL96" s="85">
        <v>2</v>
      </c>
      <c r="AM96" s="85">
        <v>428</v>
      </c>
      <c r="AN96" s="85">
        <v>7.03080082135524</v>
      </c>
      <c r="AO96" s="85">
        <v>0</v>
      </c>
      <c r="AP96" s="85">
        <v>0</v>
      </c>
      <c r="AQ96" s="85">
        <v>0</v>
      </c>
      <c r="AR96" s="86"/>
      <c r="AS96" s="85">
        <v>1</v>
      </c>
      <c r="AT96" s="88">
        <v>44896</v>
      </c>
      <c r="AU96" s="88">
        <v>45260</v>
      </c>
      <c r="AV96" s="84" t="s">
        <v>249</v>
      </c>
      <c r="AW96" s="2"/>
      <c r="AX96" s="2"/>
      <c r="AY96" s="2"/>
      <c r="AZ96" s="2"/>
    </row>
    <row r="97" spans="1:52" ht="14.4" x14ac:dyDescent="0.3">
      <c r="A97" s="84" t="s">
        <v>115</v>
      </c>
      <c r="B97" s="85">
        <v>22</v>
      </c>
      <c r="C97" s="85">
        <v>16</v>
      </c>
      <c r="D97" s="85">
        <v>0</v>
      </c>
      <c r="E97" s="85">
        <v>14</v>
      </c>
      <c r="F97" s="86"/>
      <c r="G97" s="85">
        <v>4</v>
      </c>
      <c r="H97" s="85">
        <v>5</v>
      </c>
      <c r="I97" s="85">
        <v>5</v>
      </c>
      <c r="J97" s="85">
        <v>1915</v>
      </c>
      <c r="K97" s="85">
        <v>12.583162217659099</v>
      </c>
      <c r="L97" s="85">
        <v>10</v>
      </c>
      <c r="M97" s="85">
        <v>7</v>
      </c>
      <c r="N97" s="85">
        <v>5</v>
      </c>
      <c r="O97" s="86">
        <v>1</v>
      </c>
      <c r="P97" s="85">
        <v>2</v>
      </c>
      <c r="Q97" s="85">
        <v>2</v>
      </c>
      <c r="R97" s="85">
        <v>16</v>
      </c>
      <c r="S97" s="85">
        <v>172</v>
      </c>
      <c r="T97" s="86"/>
      <c r="U97" s="86">
        <v>4743</v>
      </c>
      <c r="V97" s="86">
        <v>384</v>
      </c>
      <c r="W97" s="86"/>
      <c r="X97" s="86"/>
      <c r="Y97" s="85">
        <v>0</v>
      </c>
      <c r="Z97" s="85">
        <v>1</v>
      </c>
      <c r="AA97" s="86"/>
      <c r="AB97" s="85">
        <v>18</v>
      </c>
      <c r="AC97" s="85">
        <v>12460</v>
      </c>
      <c r="AD97" s="85">
        <v>22.742413871777298</v>
      </c>
      <c r="AE97" s="85">
        <v>16</v>
      </c>
      <c r="AF97" s="85">
        <v>7</v>
      </c>
      <c r="AG97" s="85">
        <v>1130</v>
      </c>
      <c r="AH97" s="85">
        <v>5.3036080962158998</v>
      </c>
      <c r="AI97" s="85">
        <v>5</v>
      </c>
      <c r="AJ97" s="85">
        <v>8855</v>
      </c>
      <c r="AK97" s="85">
        <v>58.184804928131399</v>
      </c>
      <c r="AL97" s="85">
        <v>1</v>
      </c>
      <c r="AM97" s="85">
        <v>55</v>
      </c>
      <c r="AN97" s="85">
        <v>1.8069815195071901</v>
      </c>
      <c r="AO97" s="85">
        <v>2</v>
      </c>
      <c r="AP97" s="85">
        <v>3841</v>
      </c>
      <c r="AQ97" s="85">
        <v>63.096509240246398</v>
      </c>
      <c r="AR97" s="85">
        <v>2</v>
      </c>
      <c r="AS97" s="86"/>
      <c r="AT97" s="88">
        <v>44896</v>
      </c>
      <c r="AU97" s="88">
        <v>45260</v>
      </c>
      <c r="AV97" s="84" t="s">
        <v>248</v>
      </c>
      <c r="AW97" s="2"/>
      <c r="AX97" s="2"/>
      <c r="AY97" s="2"/>
      <c r="AZ97" s="2"/>
    </row>
    <row r="98" spans="1:52" ht="14.4" x14ac:dyDescent="0.3">
      <c r="A98" s="84" t="s">
        <v>116</v>
      </c>
      <c r="B98" s="85">
        <v>51</v>
      </c>
      <c r="C98" s="85">
        <v>38</v>
      </c>
      <c r="D98" s="85">
        <v>0</v>
      </c>
      <c r="E98" s="85">
        <v>27</v>
      </c>
      <c r="F98" s="85">
        <v>3</v>
      </c>
      <c r="G98" s="85">
        <v>9</v>
      </c>
      <c r="H98" s="85">
        <v>10</v>
      </c>
      <c r="I98" s="85">
        <v>10</v>
      </c>
      <c r="J98" s="85">
        <v>4657</v>
      </c>
      <c r="K98" s="85">
        <v>15.300205338809</v>
      </c>
      <c r="L98" s="85">
        <v>22</v>
      </c>
      <c r="M98" s="85">
        <v>6</v>
      </c>
      <c r="N98" s="85">
        <v>5</v>
      </c>
      <c r="O98" s="86"/>
      <c r="P98" s="85">
        <v>1</v>
      </c>
      <c r="Q98" s="85">
        <v>14</v>
      </c>
      <c r="R98" s="85">
        <v>19</v>
      </c>
      <c r="S98" s="86"/>
      <c r="T98" s="86">
        <v>14</v>
      </c>
      <c r="U98" s="86"/>
      <c r="V98" s="86"/>
      <c r="W98" s="85"/>
      <c r="X98" s="86"/>
      <c r="Y98" s="85">
        <v>0</v>
      </c>
      <c r="Z98" s="85">
        <v>6</v>
      </c>
      <c r="AA98" s="85">
        <v>1</v>
      </c>
      <c r="AB98" s="85">
        <v>50</v>
      </c>
      <c r="AC98" s="85">
        <v>37739</v>
      </c>
      <c r="AD98" s="85">
        <v>24.797700205338799</v>
      </c>
      <c r="AE98" s="85">
        <v>21</v>
      </c>
      <c r="AF98" s="85">
        <v>6</v>
      </c>
      <c r="AG98" s="85">
        <v>5177</v>
      </c>
      <c r="AH98" s="85">
        <v>28.347707049965798</v>
      </c>
      <c r="AI98" s="85">
        <v>5</v>
      </c>
      <c r="AJ98" s="85">
        <v>6348</v>
      </c>
      <c r="AK98" s="85">
        <v>41.711704312115003</v>
      </c>
      <c r="AL98" s="85">
        <v>6</v>
      </c>
      <c r="AM98" s="85">
        <v>1609</v>
      </c>
      <c r="AN98" s="85">
        <v>8.8104038329910992</v>
      </c>
      <c r="AO98" s="85">
        <v>1</v>
      </c>
      <c r="AP98" s="85">
        <v>1869</v>
      </c>
      <c r="AQ98" s="85">
        <v>61.404517453798803</v>
      </c>
      <c r="AR98" s="86">
        <v>1</v>
      </c>
      <c r="AS98" s="86"/>
      <c r="AT98" s="88">
        <v>44896</v>
      </c>
      <c r="AU98" s="88">
        <v>45260</v>
      </c>
      <c r="AV98" s="84" t="s">
        <v>247</v>
      </c>
      <c r="AW98" s="2"/>
      <c r="AX98" s="2"/>
      <c r="AY98" s="2"/>
      <c r="AZ98" s="2"/>
    </row>
    <row r="99" spans="1:52" ht="14.4" x14ac:dyDescent="0.3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44896</v>
      </c>
      <c r="AU99" s="88">
        <v>45260</v>
      </c>
      <c r="AV99" s="84" t="s">
        <v>250</v>
      </c>
      <c r="AW99" s="2"/>
      <c r="AX99" s="2"/>
      <c r="AY99" s="2"/>
      <c r="AZ99" s="2"/>
    </row>
    <row r="100" spans="1:52" ht="14.4" x14ac:dyDescent="0.3">
      <c r="A100" s="84" t="s">
        <v>118</v>
      </c>
      <c r="B100" s="85">
        <v>30</v>
      </c>
      <c r="C100" s="85">
        <v>22</v>
      </c>
      <c r="D100" s="85">
        <v>0</v>
      </c>
      <c r="E100" s="85">
        <v>10</v>
      </c>
      <c r="F100" s="85">
        <v>2</v>
      </c>
      <c r="G100" s="85">
        <v>6</v>
      </c>
      <c r="H100" s="85">
        <v>6</v>
      </c>
      <c r="I100" s="85">
        <v>6</v>
      </c>
      <c r="J100" s="85">
        <v>4022</v>
      </c>
      <c r="K100" s="85">
        <v>22.023271731690599</v>
      </c>
      <c r="L100" s="85">
        <v>7</v>
      </c>
      <c r="M100" s="85">
        <v>2</v>
      </c>
      <c r="N100" s="85">
        <v>2</v>
      </c>
      <c r="O100" s="85">
        <v>1</v>
      </c>
      <c r="P100" s="85">
        <v>10</v>
      </c>
      <c r="Q100" s="85">
        <v>7</v>
      </c>
      <c r="R100" s="85">
        <v>15</v>
      </c>
      <c r="S100" s="86"/>
      <c r="T100" s="86"/>
      <c r="U100" s="85"/>
      <c r="V100" s="86"/>
      <c r="W100" s="86">
        <v>1996</v>
      </c>
      <c r="X100" s="86"/>
      <c r="Y100" s="85">
        <v>0</v>
      </c>
      <c r="Z100" s="86"/>
      <c r="AA100" s="86"/>
      <c r="AB100" s="85">
        <v>29</v>
      </c>
      <c r="AC100" s="85">
        <v>28602</v>
      </c>
      <c r="AD100" s="85">
        <v>32.403313743538902</v>
      </c>
      <c r="AE100" s="85">
        <v>15</v>
      </c>
      <c r="AF100" s="85">
        <v>2</v>
      </c>
      <c r="AG100" s="85">
        <v>898</v>
      </c>
      <c r="AH100" s="85">
        <v>14.7515400410678</v>
      </c>
      <c r="AI100" s="85">
        <v>2</v>
      </c>
      <c r="AJ100" s="85">
        <v>4151</v>
      </c>
      <c r="AK100" s="85">
        <v>68.188911704312105</v>
      </c>
      <c r="AL100" s="85">
        <v>0</v>
      </c>
      <c r="AM100" s="85">
        <v>0</v>
      </c>
      <c r="AN100" s="85">
        <v>0</v>
      </c>
      <c r="AO100" s="85">
        <v>10</v>
      </c>
      <c r="AP100" s="85">
        <v>16631</v>
      </c>
      <c r="AQ100" s="85">
        <v>54.639835728952797</v>
      </c>
      <c r="AR100" s="85"/>
      <c r="AS100" s="86"/>
      <c r="AT100" s="88">
        <v>44896</v>
      </c>
      <c r="AU100" s="88">
        <v>45260</v>
      </c>
      <c r="AV100" s="84" t="s">
        <v>250</v>
      </c>
      <c r="AW100" s="2"/>
      <c r="AX100" s="2"/>
      <c r="AY100" s="2"/>
      <c r="AZ100" s="2"/>
    </row>
    <row r="101" spans="1:52" ht="14.4" x14ac:dyDescent="0.3">
      <c r="A101" s="84" t="s">
        <v>119</v>
      </c>
      <c r="B101" s="85">
        <v>4</v>
      </c>
      <c r="C101" s="85">
        <v>3</v>
      </c>
      <c r="D101" s="85">
        <v>0</v>
      </c>
      <c r="E101" s="85">
        <v>1</v>
      </c>
      <c r="F101" s="85">
        <v>1</v>
      </c>
      <c r="G101" s="85">
        <v>0</v>
      </c>
      <c r="H101" s="85">
        <v>1</v>
      </c>
      <c r="I101" s="85">
        <v>1</v>
      </c>
      <c r="J101" s="85">
        <v>471</v>
      </c>
      <c r="K101" s="85">
        <v>15.4743326488706</v>
      </c>
      <c r="L101" s="85">
        <v>2</v>
      </c>
      <c r="M101" s="86"/>
      <c r="N101" s="86"/>
      <c r="O101" s="85">
        <v>1</v>
      </c>
      <c r="P101" s="86"/>
      <c r="Q101" s="85">
        <v>1</v>
      </c>
      <c r="R101" s="85">
        <v>6</v>
      </c>
      <c r="S101" s="86"/>
      <c r="T101" s="86"/>
      <c r="U101" s="86"/>
      <c r="V101" s="86"/>
      <c r="W101" s="86"/>
      <c r="X101" s="86"/>
      <c r="Y101" s="85">
        <v>0</v>
      </c>
      <c r="Z101" s="85">
        <v>5</v>
      </c>
      <c r="AA101" s="86"/>
      <c r="AB101" s="85">
        <v>4</v>
      </c>
      <c r="AC101" s="85">
        <v>2135</v>
      </c>
      <c r="AD101" s="85">
        <v>17.5359342915811</v>
      </c>
      <c r="AE101" s="85">
        <v>6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5</v>
      </c>
      <c r="AM101" s="85">
        <v>1097</v>
      </c>
      <c r="AN101" s="85">
        <v>7.2082135523613999</v>
      </c>
      <c r="AO101" s="85">
        <v>0</v>
      </c>
      <c r="AP101" s="85">
        <v>0</v>
      </c>
      <c r="AQ101" s="85">
        <v>0</v>
      </c>
      <c r="AR101" s="86"/>
      <c r="AS101" s="86"/>
      <c r="AT101" s="88">
        <v>44896</v>
      </c>
      <c r="AU101" s="88">
        <v>45260</v>
      </c>
      <c r="AV101" s="84" t="s">
        <v>248</v>
      </c>
      <c r="AW101" s="2"/>
      <c r="AX101" s="2"/>
      <c r="AY101" s="2"/>
      <c r="AZ101" s="2"/>
    </row>
    <row r="102" spans="1:52" ht="14.4" x14ac:dyDescent="0.3">
      <c r="A102" s="84" t="s">
        <v>120</v>
      </c>
      <c r="B102" s="85">
        <v>4</v>
      </c>
      <c r="C102" s="85">
        <v>2</v>
      </c>
      <c r="D102" s="85">
        <v>0</v>
      </c>
      <c r="E102" s="85">
        <v>3</v>
      </c>
      <c r="F102" s="86"/>
      <c r="G102" s="85">
        <v>1</v>
      </c>
      <c r="H102" s="85">
        <v>0</v>
      </c>
      <c r="I102" s="86"/>
      <c r="J102" s="86"/>
      <c r="K102" s="86"/>
      <c r="L102" s="85">
        <v>1</v>
      </c>
      <c r="M102" s="86"/>
      <c r="N102" s="85">
        <v>2</v>
      </c>
      <c r="O102" s="86"/>
      <c r="P102" s="85">
        <v>1</v>
      </c>
      <c r="Q102" s="85">
        <v>3</v>
      </c>
      <c r="R102" s="85">
        <v>3</v>
      </c>
      <c r="S102" s="86"/>
      <c r="T102" s="86"/>
      <c r="U102" s="86"/>
      <c r="V102" s="86"/>
      <c r="W102" s="86"/>
      <c r="X102" s="86"/>
      <c r="Y102" s="85">
        <v>0</v>
      </c>
      <c r="Z102" s="86"/>
      <c r="AA102" s="86"/>
      <c r="AB102" s="85">
        <v>4</v>
      </c>
      <c r="AC102" s="85">
        <v>4649</v>
      </c>
      <c r="AD102" s="85">
        <v>38.184804928131399</v>
      </c>
      <c r="AE102" s="85">
        <v>3</v>
      </c>
      <c r="AF102" s="85">
        <v>0</v>
      </c>
      <c r="AG102" s="85">
        <v>0</v>
      </c>
      <c r="AH102" s="85">
        <v>0</v>
      </c>
      <c r="AI102" s="85">
        <v>2</v>
      </c>
      <c r="AJ102" s="85">
        <v>1593</v>
      </c>
      <c r="AK102" s="85">
        <v>26.168377823408601</v>
      </c>
      <c r="AL102" s="85">
        <v>0</v>
      </c>
      <c r="AM102" s="85">
        <v>0</v>
      </c>
      <c r="AN102" s="85">
        <v>0</v>
      </c>
      <c r="AO102" s="85">
        <v>1</v>
      </c>
      <c r="AP102" s="85">
        <v>567</v>
      </c>
      <c r="AQ102" s="85">
        <v>18.628336755646799</v>
      </c>
      <c r="AR102" s="86"/>
      <c r="AS102" s="86"/>
      <c r="AT102" s="88">
        <v>44896</v>
      </c>
      <c r="AU102" s="88">
        <v>45260</v>
      </c>
      <c r="AV102" s="84" t="s">
        <v>248</v>
      </c>
      <c r="AW102" s="2"/>
      <c r="AX102" s="2"/>
      <c r="AY102" s="2"/>
      <c r="AZ102" s="2"/>
    </row>
    <row r="103" spans="1:52" ht="14.4" x14ac:dyDescent="0.3">
      <c r="A103" s="84" t="s">
        <v>121</v>
      </c>
      <c r="B103" s="85">
        <v>9</v>
      </c>
      <c r="C103" s="85">
        <v>6</v>
      </c>
      <c r="D103" s="85">
        <v>0</v>
      </c>
      <c r="E103" s="85">
        <v>7</v>
      </c>
      <c r="F103" s="86"/>
      <c r="G103" s="85">
        <v>2</v>
      </c>
      <c r="H103" s="85">
        <v>1</v>
      </c>
      <c r="I103" s="85">
        <v>1</v>
      </c>
      <c r="J103" s="85">
        <v>1906</v>
      </c>
      <c r="K103" s="85">
        <v>62.620123203285402</v>
      </c>
      <c r="L103" s="85">
        <v>1</v>
      </c>
      <c r="M103" s="85">
        <v>1</v>
      </c>
      <c r="N103" s="85">
        <v>1</v>
      </c>
      <c r="O103" s="86"/>
      <c r="P103" s="86"/>
      <c r="Q103" s="85">
        <v>2</v>
      </c>
      <c r="R103" s="85">
        <v>6</v>
      </c>
      <c r="S103" s="86"/>
      <c r="T103" s="86"/>
      <c r="U103" s="86"/>
      <c r="V103" s="86"/>
      <c r="W103" s="86"/>
      <c r="X103" s="86"/>
      <c r="Y103" s="85">
        <v>0</v>
      </c>
      <c r="Z103" s="85">
        <v>4</v>
      </c>
      <c r="AA103" s="86"/>
      <c r="AB103" s="85">
        <v>9</v>
      </c>
      <c r="AC103" s="85">
        <v>5004</v>
      </c>
      <c r="AD103" s="85">
        <v>18.266940451745398</v>
      </c>
      <c r="AE103" s="85">
        <v>6</v>
      </c>
      <c r="AF103" s="85">
        <v>1</v>
      </c>
      <c r="AG103" s="85">
        <v>36</v>
      </c>
      <c r="AH103" s="85">
        <v>1.18275154004107</v>
      </c>
      <c r="AI103" s="85">
        <v>1</v>
      </c>
      <c r="AJ103" s="85">
        <v>884</v>
      </c>
      <c r="AK103" s="85">
        <v>29.043121149897299</v>
      </c>
      <c r="AL103" s="85">
        <v>4</v>
      </c>
      <c r="AM103" s="85">
        <v>1836</v>
      </c>
      <c r="AN103" s="85">
        <v>15.0800821355236</v>
      </c>
      <c r="AO103" s="85">
        <v>0</v>
      </c>
      <c r="AP103" s="85">
        <v>0</v>
      </c>
      <c r="AQ103" s="85">
        <v>0</v>
      </c>
      <c r="AR103" s="86"/>
      <c r="AS103" s="86"/>
      <c r="AT103" s="88">
        <v>44896</v>
      </c>
      <c r="AU103" s="88">
        <v>45260</v>
      </c>
      <c r="AV103" s="84" t="s">
        <v>250</v>
      </c>
      <c r="AW103" s="2"/>
      <c r="AX103" s="2"/>
      <c r="AY103" s="2"/>
      <c r="AZ103" s="2"/>
    </row>
    <row r="104" spans="1:52" ht="14.4" x14ac:dyDescent="0.3">
      <c r="A104" s="84" t="s">
        <v>122</v>
      </c>
      <c r="B104" s="85">
        <v>99</v>
      </c>
      <c r="C104" s="85">
        <v>59</v>
      </c>
      <c r="D104" s="85">
        <v>0</v>
      </c>
      <c r="E104" s="85">
        <v>48</v>
      </c>
      <c r="F104" s="85">
        <v>2</v>
      </c>
      <c r="G104" s="85">
        <v>30</v>
      </c>
      <c r="H104" s="85">
        <v>19</v>
      </c>
      <c r="I104" s="85">
        <v>19</v>
      </c>
      <c r="J104" s="85">
        <v>12372</v>
      </c>
      <c r="K104" s="85">
        <v>21.393277855830501</v>
      </c>
      <c r="L104" s="85">
        <v>42</v>
      </c>
      <c r="M104" s="85">
        <v>3</v>
      </c>
      <c r="N104" s="85">
        <v>9</v>
      </c>
      <c r="O104" s="86"/>
      <c r="P104" s="85">
        <v>18</v>
      </c>
      <c r="Q104" s="85">
        <v>29</v>
      </c>
      <c r="R104" s="85">
        <v>30</v>
      </c>
      <c r="S104" s="85"/>
      <c r="T104" s="86"/>
      <c r="U104" s="86">
        <v>1620</v>
      </c>
      <c r="V104" s="86"/>
      <c r="W104" s="85">
        <v>14689</v>
      </c>
      <c r="X104" s="86"/>
      <c r="Y104" s="85">
        <v>0</v>
      </c>
      <c r="Z104" s="86"/>
      <c r="AA104" s="86"/>
      <c r="AB104" s="85">
        <v>91</v>
      </c>
      <c r="AC104" s="85">
        <v>86140</v>
      </c>
      <c r="AD104" s="85">
        <v>31.099578040029801</v>
      </c>
      <c r="AE104" s="85">
        <v>30</v>
      </c>
      <c r="AF104" s="85">
        <v>3</v>
      </c>
      <c r="AG104" s="85">
        <v>716</v>
      </c>
      <c r="AH104" s="85">
        <v>7.8412046543463401</v>
      </c>
      <c r="AI104" s="85">
        <v>9</v>
      </c>
      <c r="AJ104" s="85">
        <v>9086</v>
      </c>
      <c r="AK104" s="85">
        <v>33.168149669176401</v>
      </c>
      <c r="AL104" s="85">
        <v>0</v>
      </c>
      <c r="AM104" s="85">
        <v>0</v>
      </c>
      <c r="AN104" s="85">
        <v>0</v>
      </c>
      <c r="AO104" s="85">
        <v>18</v>
      </c>
      <c r="AP104" s="85">
        <v>32068</v>
      </c>
      <c r="AQ104" s="85">
        <v>58.531599361168198</v>
      </c>
      <c r="AR104" s="85">
        <v>1</v>
      </c>
      <c r="AS104" s="85">
        <v>1</v>
      </c>
      <c r="AT104" s="88">
        <v>44896</v>
      </c>
      <c r="AU104" s="88">
        <v>45260</v>
      </c>
      <c r="AV104" s="84" t="s">
        <v>246</v>
      </c>
      <c r="AW104" s="2"/>
      <c r="AX104" s="2"/>
      <c r="AY104" s="2"/>
      <c r="AZ104" s="2"/>
    </row>
    <row r="105" spans="1:52" ht="14.4" x14ac:dyDescent="0.3">
      <c r="A105" s="84" t="s">
        <v>123</v>
      </c>
      <c r="B105" s="85">
        <v>30</v>
      </c>
      <c r="C105" s="85">
        <v>25</v>
      </c>
      <c r="D105" s="85">
        <v>0</v>
      </c>
      <c r="E105" s="85">
        <v>18</v>
      </c>
      <c r="F105" s="86"/>
      <c r="G105" s="85">
        <v>4</v>
      </c>
      <c r="H105" s="85">
        <v>5</v>
      </c>
      <c r="I105" s="85">
        <v>5</v>
      </c>
      <c r="J105" s="85">
        <v>2149</v>
      </c>
      <c r="K105" s="85">
        <v>14.120739219712499</v>
      </c>
      <c r="L105" s="85">
        <v>14</v>
      </c>
      <c r="M105" s="85">
        <v>5</v>
      </c>
      <c r="N105" s="85">
        <v>8</v>
      </c>
      <c r="O105" s="86"/>
      <c r="P105" s="85">
        <v>3</v>
      </c>
      <c r="Q105" s="85">
        <v>3</v>
      </c>
      <c r="R105" s="85">
        <v>24</v>
      </c>
      <c r="S105" s="86"/>
      <c r="T105" s="86">
        <v>169</v>
      </c>
      <c r="U105" s="86">
        <v>955</v>
      </c>
      <c r="V105" s="86"/>
      <c r="W105" s="86"/>
      <c r="X105" s="86"/>
      <c r="Y105" s="85">
        <v>0</v>
      </c>
      <c r="Z105" s="85">
        <v>8</v>
      </c>
      <c r="AA105" s="86"/>
      <c r="AB105" s="85">
        <v>27</v>
      </c>
      <c r="AC105" s="85">
        <v>15072</v>
      </c>
      <c r="AD105" s="85">
        <v>18.339949806068901</v>
      </c>
      <c r="AE105" s="85">
        <v>25</v>
      </c>
      <c r="AF105" s="85">
        <v>5</v>
      </c>
      <c r="AG105" s="85">
        <v>2894</v>
      </c>
      <c r="AH105" s="85">
        <v>19.016016427104699</v>
      </c>
      <c r="AI105" s="85">
        <v>8</v>
      </c>
      <c r="AJ105" s="85">
        <v>6790</v>
      </c>
      <c r="AK105" s="85">
        <v>27.885010266940501</v>
      </c>
      <c r="AL105" s="85">
        <v>8</v>
      </c>
      <c r="AM105" s="85">
        <v>1235</v>
      </c>
      <c r="AN105" s="85">
        <v>5.0718685831622201</v>
      </c>
      <c r="AO105" s="85">
        <v>3</v>
      </c>
      <c r="AP105" s="85">
        <v>1608</v>
      </c>
      <c r="AQ105" s="85">
        <v>17.609856262833699</v>
      </c>
      <c r="AR105" s="86">
        <v>1</v>
      </c>
      <c r="AS105" s="86">
        <v>1</v>
      </c>
      <c r="AT105" s="88">
        <v>44896</v>
      </c>
      <c r="AU105" s="88">
        <v>45260</v>
      </c>
      <c r="AV105" s="84" t="s">
        <v>249</v>
      </c>
      <c r="AW105" s="2"/>
      <c r="AX105" s="2"/>
      <c r="AY105" s="2"/>
      <c r="AZ105" s="2"/>
    </row>
    <row r="106" spans="1:52" ht="14.4" x14ac:dyDescent="0.3">
      <c r="A106" s="84" t="s">
        <v>124</v>
      </c>
      <c r="B106" s="85">
        <v>12</v>
      </c>
      <c r="C106" s="85">
        <v>11</v>
      </c>
      <c r="D106" s="85">
        <v>0</v>
      </c>
      <c r="E106" s="85">
        <v>6</v>
      </c>
      <c r="F106" s="85">
        <v>2</v>
      </c>
      <c r="G106" s="85">
        <v>1</v>
      </c>
      <c r="H106" s="85">
        <v>3</v>
      </c>
      <c r="I106" s="85">
        <v>3</v>
      </c>
      <c r="J106" s="85">
        <v>1931</v>
      </c>
      <c r="K106" s="85">
        <v>21.147159479808298</v>
      </c>
      <c r="L106" s="85">
        <v>4</v>
      </c>
      <c r="M106" s="85">
        <v>3</v>
      </c>
      <c r="N106" s="85">
        <v>5</v>
      </c>
      <c r="O106" s="86"/>
      <c r="P106" s="86"/>
      <c r="Q106" s="85">
        <v>4</v>
      </c>
      <c r="R106" s="85">
        <v>11</v>
      </c>
      <c r="S106" s="86">
        <v>1206</v>
      </c>
      <c r="T106" s="86">
        <v>57</v>
      </c>
      <c r="U106" s="86"/>
      <c r="V106" s="86"/>
      <c r="W106" s="86"/>
      <c r="X106" s="86"/>
      <c r="Y106" s="85">
        <v>0</v>
      </c>
      <c r="Z106" s="85">
        <v>3</v>
      </c>
      <c r="AA106" s="86"/>
      <c r="AB106" s="85">
        <v>10</v>
      </c>
      <c r="AC106" s="85">
        <v>8889</v>
      </c>
      <c r="AD106" s="85">
        <v>29.204106776180701</v>
      </c>
      <c r="AE106" s="85">
        <v>11</v>
      </c>
      <c r="AF106" s="85">
        <v>3</v>
      </c>
      <c r="AG106" s="85">
        <v>1627</v>
      </c>
      <c r="AH106" s="85">
        <v>17.8179329226557</v>
      </c>
      <c r="AI106" s="85">
        <v>5</v>
      </c>
      <c r="AJ106" s="85">
        <v>4070</v>
      </c>
      <c r="AK106" s="85">
        <v>26.743326488706401</v>
      </c>
      <c r="AL106" s="85">
        <v>3</v>
      </c>
      <c r="AM106" s="85">
        <v>259</v>
      </c>
      <c r="AN106" s="85">
        <v>2.8364134154688601</v>
      </c>
      <c r="AO106" s="85">
        <v>0</v>
      </c>
      <c r="AP106" s="85">
        <v>0</v>
      </c>
      <c r="AQ106" s="85">
        <v>0</v>
      </c>
      <c r="AR106" s="86"/>
      <c r="AS106" s="86"/>
      <c r="AT106" s="88">
        <v>44896</v>
      </c>
      <c r="AU106" s="88">
        <v>45260</v>
      </c>
      <c r="AV106" s="84" t="s">
        <v>249</v>
      </c>
      <c r="AW106" s="2"/>
      <c r="AX106" s="2"/>
      <c r="AY106" s="2"/>
      <c r="AZ106" s="2"/>
    </row>
    <row r="107" spans="1:52" ht="14.4" x14ac:dyDescent="0.3">
      <c r="A107" s="84" t="s">
        <v>125</v>
      </c>
      <c r="B107" s="85">
        <v>3</v>
      </c>
      <c r="C107" s="85">
        <v>2</v>
      </c>
      <c r="D107" s="85">
        <v>0</v>
      </c>
      <c r="E107" s="85">
        <v>1</v>
      </c>
      <c r="F107" s="86"/>
      <c r="G107" s="85">
        <v>1</v>
      </c>
      <c r="H107" s="85">
        <v>0</v>
      </c>
      <c r="I107" s="86"/>
      <c r="J107" s="86"/>
      <c r="K107" s="86"/>
      <c r="L107" s="86"/>
      <c r="M107" s="86"/>
      <c r="N107" s="86"/>
      <c r="O107" s="86"/>
      <c r="P107" s="85">
        <v>1</v>
      </c>
      <c r="Q107" s="85">
        <v>3</v>
      </c>
      <c r="R107" s="85">
        <v>1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3</v>
      </c>
      <c r="AC107" s="85">
        <v>6982</v>
      </c>
      <c r="AD107" s="85">
        <v>76.462696783025294</v>
      </c>
      <c r="AE107" s="85">
        <v>1</v>
      </c>
      <c r="AF107" s="85">
        <v>0</v>
      </c>
      <c r="AG107" s="85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5">
        <v>0</v>
      </c>
      <c r="AO107" s="85">
        <v>1</v>
      </c>
      <c r="AP107" s="85">
        <v>1725</v>
      </c>
      <c r="AQ107" s="85">
        <v>56.673511293634498</v>
      </c>
      <c r="AR107" s="86"/>
      <c r="AS107" s="86"/>
      <c r="AT107" s="88">
        <v>44896</v>
      </c>
      <c r="AU107" s="88">
        <v>45260</v>
      </c>
      <c r="AV107" s="84" t="s">
        <v>246</v>
      </c>
      <c r="AW107" s="2"/>
      <c r="AX107" s="2"/>
      <c r="AY107" s="2"/>
      <c r="AZ107" s="2"/>
    </row>
    <row r="108" spans="1:52" ht="14.4" x14ac:dyDescent="0.3">
      <c r="A108" s="84" t="s">
        <v>126</v>
      </c>
      <c r="B108" s="85">
        <v>210</v>
      </c>
      <c r="C108" s="85">
        <v>133</v>
      </c>
      <c r="D108" s="85">
        <v>3</v>
      </c>
      <c r="E108" s="85">
        <v>110</v>
      </c>
      <c r="F108" s="85">
        <v>24</v>
      </c>
      <c r="G108" s="85">
        <v>46</v>
      </c>
      <c r="H108" s="85">
        <v>42</v>
      </c>
      <c r="I108" s="85">
        <v>42</v>
      </c>
      <c r="J108" s="85">
        <v>35643</v>
      </c>
      <c r="K108" s="85">
        <v>27.881490173071299</v>
      </c>
      <c r="L108" s="85">
        <v>64</v>
      </c>
      <c r="M108" s="85">
        <v>12</v>
      </c>
      <c r="N108" s="85">
        <v>13</v>
      </c>
      <c r="O108" s="86"/>
      <c r="P108" s="85">
        <v>24</v>
      </c>
      <c r="Q108" s="85">
        <v>54</v>
      </c>
      <c r="R108" s="85">
        <v>70</v>
      </c>
      <c r="S108" s="85">
        <v>1454</v>
      </c>
      <c r="T108" s="85"/>
      <c r="U108" s="86"/>
      <c r="V108" s="86"/>
      <c r="W108" s="85">
        <v>2012</v>
      </c>
      <c r="X108" s="86"/>
      <c r="Y108" s="85">
        <v>0</v>
      </c>
      <c r="Z108" s="85">
        <v>19</v>
      </c>
      <c r="AA108" s="85">
        <v>2</v>
      </c>
      <c r="AB108" s="85">
        <v>206</v>
      </c>
      <c r="AC108" s="85">
        <v>169357</v>
      </c>
      <c r="AD108" s="85">
        <v>27.010147325611499</v>
      </c>
      <c r="AE108" s="85">
        <v>71</v>
      </c>
      <c r="AF108" s="85">
        <v>12</v>
      </c>
      <c r="AG108" s="85">
        <v>4635</v>
      </c>
      <c r="AH108" s="85">
        <v>12.689938398357301</v>
      </c>
      <c r="AI108" s="85">
        <v>13</v>
      </c>
      <c r="AJ108" s="85">
        <v>16220</v>
      </c>
      <c r="AK108" s="85">
        <v>40.991944400568599</v>
      </c>
      <c r="AL108" s="85">
        <v>19</v>
      </c>
      <c r="AM108" s="85">
        <v>5556</v>
      </c>
      <c r="AN108" s="85">
        <v>9.6072625094563904</v>
      </c>
      <c r="AO108" s="85">
        <v>24</v>
      </c>
      <c r="AP108" s="85">
        <v>31624</v>
      </c>
      <c r="AQ108" s="85">
        <v>43.290896646132801</v>
      </c>
      <c r="AR108" s="86"/>
      <c r="AS108" s="85">
        <v>1</v>
      </c>
      <c r="AT108" s="88">
        <v>44896</v>
      </c>
      <c r="AU108" s="88">
        <v>45260</v>
      </c>
      <c r="AV108" s="84" t="s">
        <v>248</v>
      </c>
      <c r="AW108" s="2"/>
      <c r="AX108" s="2"/>
      <c r="AY108" s="2"/>
      <c r="AZ108" s="2"/>
    </row>
    <row r="109" spans="1:52" ht="28.8" x14ac:dyDescent="0.3">
      <c r="A109" s="84" t="s">
        <v>127</v>
      </c>
      <c r="B109" s="85">
        <v>2</v>
      </c>
      <c r="C109" s="85">
        <v>2</v>
      </c>
      <c r="D109" s="85">
        <v>0</v>
      </c>
      <c r="E109" s="85">
        <v>2</v>
      </c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/>
      <c r="O109" s="86"/>
      <c r="P109" s="86"/>
      <c r="Q109" s="85">
        <v>0</v>
      </c>
      <c r="R109" s="86"/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2</v>
      </c>
      <c r="AC109" s="85">
        <v>844</v>
      </c>
      <c r="AD109" s="85">
        <v>13.864476386037</v>
      </c>
      <c r="AE109" s="85">
        <v>0</v>
      </c>
      <c r="AF109" s="85">
        <v>0</v>
      </c>
      <c r="AG109" s="85">
        <v>0</v>
      </c>
      <c r="AH109" s="85">
        <v>0</v>
      </c>
      <c r="AI109" s="85">
        <v>0</v>
      </c>
      <c r="AJ109" s="85">
        <v>0</v>
      </c>
      <c r="AK109" s="85">
        <v>0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44896</v>
      </c>
      <c r="AU109" s="88">
        <v>45260</v>
      </c>
      <c r="AV109" s="84" t="s">
        <v>248</v>
      </c>
      <c r="AW109" s="2"/>
      <c r="AX109" s="2"/>
      <c r="AY109" s="2"/>
      <c r="AZ109" s="2"/>
    </row>
    <row r="110" spans="1:52" ht="14.4" x14ac:dyDescent="0.3">
      <c r="A110" s="84" t="s">
        <v>128</v>
      </c>
      <c r="B110" s="85">
        <v>285</v>
      </c>
      <c r="C110" s="85">
        <v>218</v>
      </c>
      <c r="D110" s="85">
        <v>1</v>
      </c>
      <c r="E110" s="85">
        <v>185</v>
      </c>
      <c r="F110" s="85">
        <v>40</v>
      </c>
      <c r="G110" s="85">
        <v>38</v>
      </c>
      <c r="H110" s="85">
        <v>24</v>
      </c>
      <c r="I110" s="85">
        <v>24</v>
      </c>
      <c r="J110" s="85">
        <v>17066</v>
      </c>
      <c r="K110" s="85">
        <v>23.362080766598201</v>
      </c>
      <c r="L110" s="85">
        <v>106</v>
      </c>
      <c r="M110" s="85">
        <v>24</v>
      </c>
      <c r="N110" s="85">
        <v>31</v>
      </c>
      <c r="O110" s="85">
        <v>1</v>
      </c>
      <c r="P110" s="85">
        <v>15</v>
      </c>
      <c r="Q110" s="85">
        <v>39</v>
      </c>
      <c r="R110" s="85">
        <v>98</v>
      </c>
      <c r="S110" s="85">
        <v>117</v>
      </c>
      <c r="T110" s="86">
        <v>240</v>
      </c>
      <c r="U110" s="85">
        <v>3367</v>
      </c>
      <c r="V110" s="86"/>
      <c r="W110" s="86">
        <v>2505</v>
      </c>
      <c r="X110" s="85">
        <v>2</v>
      </c>
      <c r="Y110" s="85">
        <v>0</v>
      </c>
      <c r="Z110" s="85">
        <v>23</v>
      </c>
      <c r="AA110" s="85">
        <v>2</v>
      </c>
      <c r="AB110" s="85">
        <v>276</v>
      </c>
      <c r="AC110" s="85">
        <v>160836</v>
      </c>
      <c r="AD110" s="85">
        <v>19.145433443442499</v>
      </c>
      <c r="AE110" s="85">
        <v>100</v>
      </c>
      <c r="AF110" s="85">
        <v>24</v>
      </c>
      <c r="AG110" s="85">
        <v>9571</v>
      </c>
      <c r="AH110" s="85">
        <v>13.1019849418207</v>
      </c>
      <c r="AI110" s="85">
        <v>31</v>
      </c>
      <c r="AJ110" s="85">
        <v>21148</v>
      </c>
      <c r="AK110" s="85">
        <v>22.412929721136699</v>
      </c>
      <c r="AL110" s="85">
        <v>23</v>
      </c>
      <c r="AM110" s="85">
        <v>15845</v>
      </c>
      <c r="AN110" s="85">
        <v>22.633693420230301</v>
      </c>
      <c r="AO110" s="85">
        <v>15</v>
      </c>
      <c r="AP110" s="85">
        <v>19188</v>
      </c>
      <c r="AQ110" s="85">
        <v>42.0271047227926</v>
      </c>
      <c r="AR110" s="85">
        <v>5</v>
      </c>
      <c r="AS110" s="85">
        <v>8</v>
      </c>
      <c r="AT110" s="88">
        <v>44896</v>
      </c>
      <c r="AU110" s="88">
        <v>45260</v>
      </c>
      <c r="AV110" s="84" t="s">
        <v>247</v>
      </c>
      <c r="AW110" s="2"/>
      <c r="AX110" s="2"/>
      <c r="AY110" s="2"/>
      <c r="AZ110" s="2"/>
    </row>
    <row r="111" spans="1:52" ht="14.4" x14ac:dyDescent="0.3">
      <c r="A111" s="84" t="s">
        <v>129</v>
      </c>
      <c r="B111" s="85">
        <v>120</v>
      </c>
      <c r="C111" s="85">
        <v>91</v>
      </c>
      <c r="D111" s="85">
        <v>0</v>
      </c>
      <c r="E111" s="85">
        <v>59</v>
      </c>
      <c r="F111" s="85">
        <v>12</v>
      </c>
      <c r="G111" s="85">
        <v>13</v>
      </c>
      <c r="H111" s="85">
        <v>21</v>
      </c>
      <c r="I111" s="85">
        <v>21</v>
      </c>
      <c r="J111" s="85">
        <v>11471</v>
      </c>
      <c r="K111" s="85">
        <v>17.946220788109901</v>
      </c>
      <c r="L111" s="85">
        <v>54</v>
      </c>
      <c r="M111" s="85">
        <v>28</v>
      </c>
      <c r="N111" s="85">
        <v>12</v>
      </c>
      <c r="O111" s="85">
        <v>1</v>
      </c>
      <c r="P111" s="85">
        <v>8</v>
      </c>
      <c r="Q111" s="85">
        <v>16</v>
      </c>
      <c r="R111" s="85">
        <v>52</v>
      </c>
      <c r="S111" s="85">
        <v>170</v>
      </c>
      <c r="T111" s="85"/>
      <c r="U111" s="85">
        <v>568</v>
      </c>
      <c r="V111" s="86"/>
      <c r="W111" s="85"/>
      <c r="X111" s="86"/>
      <c r="Y111" s="85">
        <v>0</v>
      </c>
      <c r="Z111" s="85">
        <v>3</v>
      </c>
      <c r="AA111" s="86"/>
      <c r="AB111" s="85">
        <v>118</v>
      </c>
      <c r="AC111" s="85">
        <v>68921</v>
      </c>
      <c r="AD111" s="85">
        <v>19.1893641457558</v>
      </c>
      <c r="AE111" s="85">
        <v>53</v>
      </c>
      <c r="AF111" s="85">
        <v>28</v>
      </c>
      <c r="AG111" s="85">
        <v>11081</v>
      </c>
      <c r="AH111" s="85">
        <v>13.0020533880903</v>
      </c>
      <c r="AI111" s="85">
        <v>12</v>
      </c>
      <c r="AJ111" s="85">
        <v>10379</v>
      </c>
      <c r="AK111" s="85">
        <v>28.416153319644099</v>
      </c>
      <c r="AL111" s="85">
        <v>3</v>
      </c>
      <c r="AM111" s="85">
        <v>1641</v>
      </c>
      <c r="AN111" s="85">
        <v>17.9712525667351</v>
      </c>
      <c r="AO111" s="85">
        <v>8</v>
      </c>
      <c r="AP111" s="85">
        <v>5656</v>
      </c>
      <c r="AQ111" s="85">
        <v>23.227926078028698</v>
      </c>
      <c r="AR111" s="85">
        <v>2</v>
      </c>
      <c r="AS111" s="85">
        <v>7</v>
      </c>
      <c r="AT111" s="88">
        <v>44896</v>
      </c>
      <c r="AU111" s="88">
        <v>45260</v>
      </c>
      <c r="AV111" s="84" t="s">
        <v>247</v>
      </c>
      <c r="AW111" s="2"/>
      <c r="AX111" s="2"/>
      <c r="AY111" s="2"/>
      <c r="AZ111" s="2"/>
    </row>
    <row r="112" spans="1:52" ht="14.4" x14ac:dyDescent="0.3">
      <c r="A112" s="84" t="s">
        <v>130</v>
      </c>
      <c r="B112" s="85">
        <v>28</v>
      </c>
      <c r="C112" s="85">
        <v>24</v>
      </c>
      <c r="D112" s="85">
        <v>0</v>
      </c>
      <c r="E112" s="85">
        <v>10</v>
      </c>
      <c r="F112" s="85">
        <v>4</v>
      </c>
      <c r="G112" s="85">
        <v>4</v>
      </c>
      <c r="H112" s="85">
        <v>7</v>
      </c>
      <c r="I112" s="85">
        <v>7</v>
      </c>
      <c r="J112" s="85">
        <v>6987</v>
      </c>
      <c r="K112" s="85">
        <v>32.793194485186298</v>
      </c>
      <c r="L112" s="85">
        <v>13</v>
      </c>
      <c r="M112" s="85">
        <v>9</v>
      </c>
      <c r="N112" s="85">
        <v>3</v>
      </c>
      <c r="O112" s="86"/>
      <c r="P112" s="86"/>
      <c r="Q112" s="85">
        <v>7</v>
      </c>
      <c r="R112" s="85">
        <v>16</v>
      </c>
      <c r="S112" s="85">
        <v>52</v>
      </c>
      <c r="T112" s="86">
        <v>74</v>
      </c>
      <c r="U112" s="86"/>
      <c r="V112" s="86"/>
      <c r="W112" s="86"/>
      <c r="X112" s="86"/>
      <c r="Y112" s="85">
        <v>0</v>
      </c>
      <c r="Z112" s="85">
        <v>4</v>
      </c>
      <c r="AA112" s="86"/>
      <c r="AB112" s="85">
        <v>25</v>
      </c>
      <c r="AC112" s="85">
        <v>21100</v>
      </c>
      <c r="AD112" s="85">
        <v>27.7289527720739</v>
      </c>
      <c r="AE112" s="85">
        <v>17</v>
      </c>
      <c r="AF112" s="85">
        <v>9</v>
      </c>
      <c r="AG112" s="85">
        <v>2824</v>
      </c>
      <c r="AH112" s="85">
        <v>10.3089208304814</v>
      </c>
      <c r="AI112" s="85">
        <v>3</v>
      </c>
      <c r="AJ112" s="85">
        <v>5009</v>
      </c>
      <c r="AK112" s="85">
        <v>54.855578370978797</v>
      </c>
      <c r="AL112" s="85">
        <v>4</v>
      </c>
      <c r="AM112" s="85">
        <v>267</v>
      </c>
      <c r="AN112" s="85">
        <v>2.1930184804928099</v>
      </c>
      <c r="AO112" s="85">
        <v>0</v>
      </c>
      <c r="AP112" s="85">
        <v>0</v>
      </c>
      <c r="AQ112" s="85">
        <v>0</v>
      </c>
      <c r="AR112" s="86"/>
      <c r="AS112" s="86">
        <v>3</v>
      </c>
      <c r="AT112" s="88">
        <v>44896</v>
      </c>
      <c r="AU112" s="88">
        <v>45260</v>
      </c>
      <c r="AV112" s="84" t="s">
        <v>247</v>
      </c>
      <c r="AW112" s="2"/>
      <c r="AX112" s="2"/>
      <c r="AY112" s="2"/>
      <c r="AZ112" s="2"/>
    </row>
    <row r="113" spans="1:52" ht="14.4" x14ac:dyDescent="0.3">
      <c r="A113" s="84" t="s">
        <v>131</v>
      </c>
      <c r="B113" s="85">
        <v>155</v>
      </c>
      <c r="C113" s="85">
        <v>118</v>
      </c>
      <c r="D113" s="85">
        <v>0</v>
      </c>
      <c r="E113" s="85">
        <v>91</v>
      </c>
      <c r="F113" s="85">
        <v>3</v>
      </c>
      <c r="G113" s="85">
        <v>29</v>
      </c>
      <c r="H113" s="85">
        <v>31</v>
      </c>
      <c r="I113" s="85">
        <v>31</v>
      </c>
      <c r="J113" s="85">
        <v>29773</v>
      </c>
      <c r="K113" s="85">
        <v>31.553818639464801</v>
      </c>
      <c r="L113" s="85">
        <v>65</v>
      </c>
      <c r="M113" s="85">
        <v>5</v>
      </c>
      <c r="N113" s="85">
        <v>23</v>
      </c>
      <c r="O113" s="85">
        <v>2</v>
      </c>
      <c r="P113" s="85">
        <v>15</v>
      </c>
      <c r="Q113" s="85">
        <v>22</v>
      </c>
      <c r="R113" s="85">
        <v>49</v>
      </c>
      <c r="S113" s="85"/>
      <c r="T113" s="85"/>
      <c r="U113" s="85"/>
      <c r="V113" s="85"/>
      <c r="W113" s="85"/>
      <c r="X113" s="86"/>
      <c r="Y113" s="85">
        <v>0</v>
      </c>
      <c r="Z113" s="85">
        <v>4</v>
      </c>
      <c r="AA113" s="86"/>
      <c r="AB113" s="85">
        <v>155</v>
      </c>
      <c r="AC113" s="85">
        <v>101212</v>
      </c>
      <c r="AD113" s="85">
        <v>21.453162880042399</v>
      </c>
      <c r="AE113" s="85">
        <v>50</v>
      </c>
      <c r="AF113" s="85">
        <v>5</v>
      </c>
      <c r="AG113" s="85">
        <v>4113</v>
      </c>
      <c r="AH113" s="85">
        <v>27.025872689938399</v>
      </c>
      <c r="AI113" s="85">
        <v>23</v>
      </c>
      <c r="AJ113" s="85">
        <v>24809</v>
      </c>
      <c r="AK113" s="85">
        <v>35.438264440674899</v>
      </c>
      <c r="AL113" s="85">
        <v>4</v>
      </c>
      <c r="AM113" s="85">
        <v>939</v>
      </c>
      <c r="AN113" s="85">
        <v>7.7125256673511302</v>
      </c>
      <c r="AO113" s="85">
        <v>15</v>
      </c>
      <c r="AP113" s="85">
        <v>22618</v>
      </c>
      <c r="AQ113" s="85">
        <v>49.539767282683101</v>
      </c>
      <c r="AR113" s="85"/>
      <c r="AS113" s="85">
        <v>5</v>
      </c>
      <c r="AT113" s="88">
        <v>44896</v>
      </c>
      <c r="AU113" s="88">
        <v>45260</v>
      </c>
      <c r="AV113" s="84" t="s">
        <v>246</v>
      </c>
      <c r="AW113" s="2"/>
      <c r="AX113" s="2"/>
      <c r="AY113" s="2"/>
      <c r="AZ113" s="2"/>
    </row>
    <row r="114" spans="1:52" ht="14.4" x14ac:dyDescent="0.3">
      <c r="A114" s="84" t="s">
        <v>132</v>
      </c>
      <c r="B114" s="85">
        <v>69</v>
      </c>
      <c r="C114" s="85">
        <v>56</v>
      </c>
      <c r="D114" s="85">
        <v>0</v>
      </c>
      <c r="E114" s="85">
        <v>51</v>
      </c>
      <c r="F114" s="85">
        <v>8</v>
      </c>
      <c r="G114" s="85">
        <v>10</v>
      </c>
      <c r="H114" s="85">
        <v>6</v>
      </c>
      <c r="I114" s="85">
        <v>6</v>
      </c>
      <c r="J114" s="85">
        <v>6096</v>
      </c>
      <c r="K114" s="85">
        <v>33.379876796714598</v>
      </c>
      <c r="L114" s="85">
        <v>31</v>
      </c>
      <c r="M114" s="85">
        <v>7</v>
      </c>
      <c r="N114" s="85">
        <v>7</v>
      </c>
      <c r="O114" s="86"/>
      <c r="P114" s="85">
        <v>10</v>
      </c>
      <c r="Q114" s="85">
        <v>11</v>
      </c>
      <c r="R114" s="85">
        <v>30</v>
      </c>
      <c r="S114" s="86"/>
      <c r="T114" s="86"/>
      <c r="U114" s="86"/>
      <c r="V114" s="86"/>
      <c r="W114" s="86">
        <v>75</v>
      </c>
      <c r="X114" s="86"/>
      <c r="Y114" s="85">
        <v>0</v>
      </c>
      <c r="Z114" s="85">
        <v>6</v>
      </c>
      <c r="AA114" s="86"/>
      <c r="AB114" s="85">
        <v>68</v>
      </c>
      <c r="AC114" s="85">
        <v>50119</v>
      </c>
      <c r="AD114" s="85">
        <v>24.215001811813</v>
      </c>
      <c r="AE114" s="85">
        <v>30</v>
      </c>
      <c r="AF114" s="85">
        <v>7</v>
      </c>
      <c r="AG114" s="85">
        <v>1939</v>
      </c>
      <c r="AH114" s="85">
        <v>9.1006160164271108</v>
      </c>
      <c r="AI114" s="85">
        <v>7</v>
      </c>
      <c r="AJ114" s="85">
        <v>8936</v>
      </c>
      <c r="AK114" s="85">
        <v>41.9407450865356</v>
      </c>
      <c r="AL114" s="85">
        <v>6</v>
      </c>
      <c r="AM114" s="85">
        <v>3428</v>
      </c>
      <c r="AN114" s="85">
        <v>18.770704996577699</v>
      </c>
      <c r="AO114" s="85">
        <v>10</v>
      </c>
      <c r="AP114" s="85">
        <v>14846</v>
      </c>
      <c r="AQ114" s="85">
        <v>48.775359342915799</v>
      </c>
      <c r="AR114" s="86"/>
      <c r="AS114" s="85"/>
      <c r="AT114" s="88">
        <v>44896</v>
      </c>
      <c r="AU114" s="88">
        <v>45260</v>
      </c>
      <c r="AV114" s="84" t="s">
        <v>249</v>
      </c>
      <c r="AW114" s="2"/>
      <c r="AX114" s="2"/>
      <c r="AY114" s="2"/>
      <c r="AZ114" s="2"/>
    </row>
    <row r="115" spans="1:52" ht="14.4" x14ac:dyDescent="0.3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44896</v>
      </c>
      <c r="AU115" s="88">
        <v>45260</v>
      </c>
      <c r="AV115" s="84" t="s">
        <v>247</v>
      </c>
      <c r="AW115" s="2"/>
      <c r="AX115" s="2"/>
      <c r="AY115" s="2"/>
      <c r="AZ115" s="2"/>
    </row>
    <row r="116" spans="1:52" ht="14.4" x14ac:dyDescent="0.3">
      <c r="A116" s="84" t="s">
        <v>134</v>
      </c>
      <c r="B116" s="85">
        <v>43</v>
      </c>
      <c r="C116" s="85">
        <v>39</v>
      </c>
      <c r="D116" s="85">
        <v>0</v>
      </c>
      <c r="E116" s="85">
        <v>32</v>
      </c>
      <c r="F116" s="85">
        <v>2</v>
      </c>
      <c r="G116" s="85">
        <v>1</v>
      </c>
      <c r="H116" s="85">
        <v>3</v>
      </c>
      <c r="I116" s="85">
        <v>3</v>
      </c>
      <c r="J116" s="85">
        <v>1452</v>
      </c>
      <c r="K116" s="85">
        <v>15.901437371663199</v>
      </c>
      <c r="L116" s="85">
        <v>15</v>
      </c>
      <c r="M116" s="85">
        <v>7</v>
      </c>
      <c r="N116" s="85">
        <v>2</v>
      </c>
      <c r="O116" s="86"/>
      <c r="P116" s="85">
        <v>3</v>
      </c>
      <c r="Q116" s="85">
        <v>6</v>
      </c>
      <c r="R116" s="85">
        <v>17</v>
      </c>
      <c r="S116" s="85">
        <v>400</v>
      </c>
      <c r="T116" s="86"/>
      <c r="U116" s="86"/>
      <c r="V116" s="86"/>
      <c r="W116" s="86"/>
      <c r="X116" s="86"/>
      <c r="Y116" s="85">
        <v>0</v>
      </c>
      <c r="Z116" s="85">
        <v>5</v>
      </c>
      <c r="AA116" s="86"/>
      <c r="AB116" s="85">
        <v>42</v>
      </c>
      <c r="AC116" s="85">
        <v>25516</v>
      </c>
      <c r="AD116" s="85">
        <v>19.9597144812751</v>
      </c>
      <c r="AE116" s="85">
        <v>17</v>
      </c>
      <c r="AF116" s="85">
        <v>7</v>
      </c>
      <c r="AG116" s="85">
        <v>1469</v>
      </c>
      <c r="AH116" s="85">
        <v>6.8946905250806703</v>
      </c>
      <c r="AI116" s="85">
        <v>2</v>
      </c>
      <c r="AJ116" s="85">
        <v>1532</v>
      </c>
      <c r="AK116" s="85">
        <v>25.166324435318302</v>
      </c>
      <c r="AL116" s="85">
        <v>5</v>
      </c>
      <c r="AM116" s="85">
        <v>845</v>
      </c>
      <c r="AN116" s="85">
        <v>5.5523613963039002</v>
      </c>
      <c r="AO116" s="85">
        <v>3</v>
      </c>
      <c r="AP116" s="85">
        <v>3443</v>
      </c>
      <c r="AQ116" s="85">
        <v>37.705681040383297</v>
      </c>
      <c r="AR116" s="86"/>
      <c r="AS116" s="86"/>
      <c r="AT116" s="88">
        <v>44896</v>
      </c>
      <c r="AU116" s="88">
        <v>45260</v>
      </c>
      <c r="AV116" s="84" t="s">
        <v>249</v>
      </c>
      <c r="AW116" s="2"/>
      <c r="AX116" s="2"/>
      <c r="AY116" s="2"/>
      <c r="AZ116" s="2"/>
    </row>
    <row r="117" spans="1:52" ht="14.4" x14ac:dyDescent="0.3">
      <c r="A117" s="84" t="s">
        <v>135</v>
      </c>
      <c r="B117" s="85">
        <v>27</v>
      </c>
      <c r="C117" s="85">
        <v>20</v>
      </c>
      <c r="D117" s="85">
        <v>0</v>
      </c>
      <c r="E117" s="85">
        <v>11</v>
      </c>
      <c r="F117" s="85">
        <v>8</v>
      </c>
      <c r="G117" s="85">
        <v>4</v>
      </c>
      <c r="H117" s="85">
        <v>5</v>
      </c>
      <c r="I117" s="85">
        <v>5</v>
      </c>
      <c r="J117" s="85">
        <v>3144</v>
      </c>
      <c r="K117" s="85">
        <v>20.658726899384</v>
      </c>
      <c r="L117" s="85">
        <v>6</v>
      </c>
      <c r="M117" s="85">
        <v>3</v>
      </c>
      <c r="N117" s="85">
        <v>5</v>
      </c>
      <c r="O117" s="85">
        <v>1</v>
      </c>
      <c r="P117" s="85">
        <v>1</v>
      </c>
      <c r="Q117" s="85">
        <v>5</v>
      </c>
      <c r="R117" s="85">
        <v>14</v>
      </c>
      <c r="S117" s="86"/>
      <c r="T117" s="86">
        <v>30</v>
      </c>
      <c r="U117" s="86"/>
      <c r="V117" s="86"/>
      <c r="W117" s="86"/>
      <c r="X117" s="86"/>
      <c r="Y117" s="85">
        <v>0</v>
      </c>
      <c r="Z117" s="85">
        <v>4</v>
      </c>
      <c r="AA117" s="86"/>
      <c r="AB117" s="85">
        <v>26</v>
      </c>
      <c r="AC117" s="85">
        <v>15026</v>
      </c>
      <c r="AD117" s="85">
        <v>18.987205812667799</v>
      </c>
      <c r="AE117" s="85">
        <v>14</v>
      </c>
      <c r="AF117" s="85">
        <v>3</v>
      </c>
      <c r="AG117" s="85">
        <v>1738</v>
      </c>
      <c r="AH117" s="85">
        <v>19.033538672142399</v>
      </c>
      <c r="AI117" s="85">
        <v>5</v>
      </c>
      <c r="AJ117" s="85">
        <v>5484</v>
      </c>
      <c r="AK117" s="85">
        <v>36.034496919917899</v>
      </c>
      <c r="AL117" s="85">
        <v>4</v>
      </c>
      <c r="AM117" s="85">
        <v>461</v>
      </c>
      <c r="AN117" s="85">
        <v>3.7864476386037</v>
      </c>
      <c r="AO117" s="85">
        <v>1</v>
      </c>
      <c r="AP117" s="85">
        <v>1288</v>
      </c>
      <c r="AQ117" s="85">
        <v>42.316221765913802</v>
      </c>
      <c r="AR117" s="86"/>
      <c r="AS117" s="86"/>
      <c r="AT117" s="88">
        <v>44896</v>
      </c>
      <c r="AU117" s="88">
        <v>45260</v>
      </c>
      <c r="AV117" s="84" t="s">
        <v>246</v>
      </c>
      <c r="AW117" s="2"/>
      <c r="AX117" s="2"/>
      <c r="AY117" s="2"/>
      <c r="AZ117" s="2"/>
    </row>
    <row r="118" spans="1:52" ht="14.4" x14ac:dyDescent="0.3">
      <c r="A118" s="84" t="s">
        <v>136</v>
      </c>
      <c r="B118" s="85">
        <v>44</v>
      </c>
      <c r="C118" s="85">
        <v>40</v>
      </c>
      <c r="D118" s="85">
        <v>0</v>
      </c>
      <c r="E118" s="85">
        <v>30</v>
      </c>
      <c r="F118" s="85">
        <v>7</v>
      </c>
      <c r="G118" s="85">
        <v>4</v>
      </c>
      <c r="H118" s="85">
        <v>6</v>
      </c>
      <c r="I118" s="85">
        <v>6</v>
      </c>
      <c r="J118" s="85">
        <v>6789</v>
      </c>
      <c r="K118" s="85">
        <v>37.174537987679699</v>
      </c>
      <c r="L118" s="85">
        <v>21</v>
      </c>
      <c r="M118" s="86">
        <v>3</v>
      </c>
      <c r="N118" s="85">
        <v>16</v>
      </c>
      <c r="O118" s="86"/>
      <c r="P118" s="85">
        <v>3</v>
      </c>
      <c r="Q118" s="85">
        <v>10</v>
      </c>
      <c r="R118" s="85">
        <v>23</v>
      </c>
      <c r="S118" s="86">
        <v>924</v>
      </c>
      <c r="T118" s="86"/>
      <c r="U118" s="86"/>
      <c r="V118" s="86"/>
      <c r="W118" s="85"/>
      <c r="X118" s="86"/>
      <c r="Y118" s="85">
        <v>0</v>
      </c>
      <c r="Z118" s="85">
        <v>1</v>
      </c>
      <c r="AA118" s="86"/>
      <c r="AB118" s="85">
        <v>41</v>
      </c>
      <c r="AC118" s="85">
        <v>29517</v>
      </c>
      <c r="AD118" s="85">
        <v>23.6526268342766</v>
      </c>
      <c r="AE118" s="85">
        <v>23</v>
      </c>
      <c r="AF118" s="85">
        <v>3</v>
      </c>
      <c r="AG118" s="85">
        <v>951</v>
      </c>
      <c r="AH118" s="85">
        <v>10.4147843942505</v>
      </c>
      <c r="AI118" s="85">
        <v>16</v>
      </c>
      <c r="AJ118" s="85">
        <v>11254</v>
      </c>
      <c r="AK118" s="85">
        <v>23.108829568788501</v>
      </c>
      <c r="AL118" s="85">
        <v>1</v>
      </c>
      <c r="AM118" s="85">
        <v>13</v>
      </c>
      <c r="AN118" s="85">
        <v>0.42710472279260803</v>
      </c>
      <c r="AO118" s="85">
        <v>3</v>
      </c>
      <c r="AP118" s="85">
        <v>4075</v>
      </c>
      <c r="AQ118" s="85">
        <v>44.6269678302532</v>
      </c>
      <c r="AR118" s="86"/>
      <c r="AS118" s="86"/>
      <c r="AT118" s="88">
        <v>44896</v>
      </c>
      <c r="AU118" s="88">
        <v>45260</v>
      </c>
      <c r="AV118" s="84" t="s">
        <v>249</v>
      </c>
      <c r="AW118" s="2"/>
      <c r="AX118" s="2"/>
      <c r="AY118" s="2"/>
      <c r="AZ118" s="2"/>
    </row>
    <row r="119" spans="1:52" ht="14.4" x14ac:dyDescent="0.3">
      <c r="A119" s="84" t="s">
        <v>137</v>
      </c>
      <c r="B119" s="85">
        <v>1</v>
      </c>
      <c r="C119" s="85">
        <v>0</v>
      </c>
      <c r="D119" s="85">
        <v>0</v>
      </c>
      <c r="E119" s="86"/>
      <c r="F119" s="86"/>
      <c r="G119" s="85">
        <v>0</v>
      </c>
      <c r="H119" s="85">
        <v>1</v>
      </c>
      <c r="I119" s="85">
        <v>1</v>
      </c>
      <c r="J119" s="85">
        <v>182</v>
      </c>
      <c r="K119" s="85">
        <v>5.9794661190965099</v>
      </c>
      <c r="L119" s="86"/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1</v>
      </c>
      <c r="AC119" s="85">
        <v>182</v>
      </c>
      <c r="AD119" s="85">
        <v>5.9794661190965099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44896</v>
      </c>
      <c r="AU119" s="88">
        <v>45260</v>
      </c>
      <c r="AV119" s="84" t="s">
        <v>250</v>
      </c>
      <c r="AW119" s="2"/>
      <c r="AX119" s="2"/>
      <c r="AY119" s="2"/>
      <c r="AZ119" s="2"/>
    </row>
    <row r="120" spans="1:52" ht="14.4" x14ac:dyDescent="0.3">
      <c r="A120" s="84" t="s">
        <v>138</v>
      </c>
      <c r="B120" s="85">
        <v>71</v>
      </c>
      <c r="C120" s="85">
        <v>51</v>
      </c>
      <c r="D120" s="85">
        <v>0</v>
      </c>
      <c r="E120" s="85">
        <v>36</v>
      </c>
      <c r="F120" s="85">
        <v>4</v>
      </c>
      <c r="G120" s="85">
        <v>10</v>
      </c>
      <c r="H120" s="85">
        <v>13</v>
      </c>
      <c r="I120" s="85">
        <v>13</v>
      </c>
      <c r="J120" s="85">
        <v>9081</v>
      </c>
      <c r="K120" s="85">
        <v>22.949928921181499</v>
      </c>
      <c r="L120" s="85">
        <v>23</v>
      </c>
      <c r="M120" s="85">
        <v>9</v>
      </c>
      <c r="N120" s="85">
        <v>3</v>
      </c>
      <c r="O120" s="86"/>
      <c r="P120" s="85">
        <v>9</v>
      </c>
      <c r="Q120" s="85">
        <v>19</v>
      </c>
      <c r="R120" s="85">
        <v>25</v>
      </c>
      <c r="S120" s="86"/>
      <c r="T120" s="86">
        <v>55</v>
      </c>
      <c r="U120" s="86"/>
      <c r="V120" s="86"/>
      <c r="W120" s="86"/>
      <c r="X120" s="86"/>
      <c r="Y120" s="85">
        <v>0</v>
      </c>
      <c r="Z120" s="85">
        <v>4</v>
      </c>
      <c r="AA120" s="86"/>
      <c r="AB120" s="85">
        <v>70</v>
      </c>
      <c r="AC120" s="85">
        <v>66634</v>
      </c>
      <c r="AD120" s="85">
        <v>31.274391317101799</v>
      </c>
      <c r="AE120" s="85">
        <v>25</v>
      </c>
      <c r="AF120" s="85">
        <v>9</v>
      </c>
      <c r="AG120" s="85">
        <v>4853</v>
      </c>
      <c r="AH120" s="85">
        <v>17.7157198266028</v>
      </c>
      <c r="AI120" s="85">
        <v>3</v>
      </c>
      <c r="AJ120" s="85">
        <v>3716</v>
      </c>
      <c r="AK120" s="85">
        <v>40.695414099931597</v>
      </c>
      <c r="AL120" s="85">
        <v>4</v>
      </c>
      <c r="AM120" s="85">
        <v>668</v>
      </c>
      <c r="AN120" s="85">
        <v>5.4866529774127297</v>
      </c>
      <c r="AO120" s="85">
        <v>9</v>
      </c>
      <c r="AP120" s="85">
        <v>11787</v>
      </c>
      <c r="AQ120" s="85">
        <v>43.028062970568101</v>
      </c>
      <c r="AR120" s="86"/>
      <c r="AS120" s="85"/>
      <c r="AT120" s="88">
        <v>44896</v>
      </c>
      <c r="AU120" s="88">
        <v>45260</v>
      </c>
      <c r="AV120" s="84" t="s">
        <v>246</v>
      </c>
      <c r="AW120" s="2"/>
      <c r="AX120" s="2"/>
      <c r="AY120" s="2"/>
      <c r="AZ120" s="2"/>
    </row>
    <row r="121" spans="1:52" ht="14.4" x14ac:dyDescent="0.3">
      <c r="A121" s="84" t="s">
        <v>139</v>
      </c>
      <c r="B121" s="85">
        <v>55</v>
      </c>
      <c r="C121" s="85">
        <v>45</v>
      </c>
      <c r="D121" s="85">
        <v>0</v>
      </c>
      <c r="E121" s="85">
        <v>43</v>
      </c>
      <c r="F121" s="85">
        <v>3</v>
      </c>
      <c r="G121" s="85">
        <v>5</v>
      </c>
      <c r="H121" s="85">
        <v>4</v>
      </c>
      <c r="I121" s="85">
        <v>4</v>
      </c>
      <c r="J121" s="85">
        <v>5192</v>
      </c>
      <c r="K121" s="85">
        <v>42.644763860369601</v>
      </c>
      <c r="L121" s="85">
        <v>25</v>
      </c>
      <c r="M121" s="85">
        <v>7</v>
      </c>
      <c r="N121" s="86"/>
      <c r="O121" s="85">
        <v>1</v>
      </c>
      <c r="P121" s="85">
        <v>4</v>
      </c>
      <c r="Q121" s="85">
        <v>10</v>
      </c>
      <c r="R121" s="85">
        <v>15</v>
      </c>
      <c r="S121" s="86"/>
      <c r="T121" s="86"/>
      <c r="U121" s="86"/>
      <c r="V121" s="86"/>
      <c r="W121" s="86"/>
      <c r="X121" s="86"/>
      <c r="Y121" s="85">
        <v>0</v>
      </c>
      <c r="Z121" s="85">
        <v>3</v>
      </c>
      <c r="AA121" s="86"/>
      <c r="AB121" s="85">
        <v>55</v>
      </c>
      <c r="AC121" s="85">
        <v>36073</v>
      </c>
      <c r="AD121" s="85">
        <v>21.5481799514654</v>
      </c>
      <c r="AE121" s="85">
        <v>15</v>
      </c>
      <c r="AF121" s="85">
        <v>7</v>
      </c>
      <c r="AG121" s="85">
        <v>2591</v>
      </c>
      <c r="AH121" s="85">
        <v>12.1607509533588</v>
      </c>
      <c r="AI121" s="85">
        <v>0</v>
      </c>
      <c r="AJ121" s="85">
        <v>0</v>
      </c>
      <c r="AK121" s="85">
        <v>0</v>
      </c>
      <c r="AL121" s="85">
        <v>3</v>
      </c>
      <c r="AM121" s="85">
        <v>611</v>
      </c>
      <c r="AN121" s="85">
        <v>6.69130732375086</v>
      </c>
      <c r="AO121" s="85">
        <v>4</v>
      </c>
      <c r="AP121" s="85">
        <v>7028</v>
      </c>
      <c r="AQ121" s="85">
        <v>57.724845995893197</v>
      </c>
      <c r="AR121" s="86"/>
      <c r="AS121" s="85">
        <v>3</v>
      </c>
      <c r="AT121" s="88">
        <v>44896</v>
      </c>
      <c r="AU121" s="88">
        <v>45260</v>
      </c>
      <c r="AV121" s="84" t="s">
        <v>246</v>
      </c>
      <c r="AW121" s="2"/>
      <c r="AX121" s="2"/>
      <c r="AY121" s="2"/>
      <c r="AZ121" s="2"/>
    </row>
    <row r="122" spans="1:52" ht="14.4" x14ac:dyDescent="0.3">
      <c r="A122" s="84" t="s">
        <v>140</v>
      </c>
      <c r="B122" s="85">
        <v>152</v>
      </c>
      <c r="C122" s="85">
        <v>110</v>
      </c>
      <c r="D122" s="85">
        <v>1</v>
      </c>
      <c r="E122" s="85">
        <v>85</v>
      </c>
      <c r="F122" s="85">
        <v>12</v>
      </c>
      <c r="G122" s="85">
        <v>24</v>
      </c>
      <c r="H122" s="85">
        <v>30</v>
      </c>
      <c r="I122" s="85">
        <v>30</v>
      </c>
      <c r="J122" s="85">
        <v>26818</v>
      </c>
      <c r="K122" s="85">
        <v>29.369472963723499</v>
      </c>
      <c r="L122" s="85">
        <v>48</v>
      </c>
      <c r="M122" s="85">
        <v>17</v>
      </c>
      <c r="N122" s="85">
        <v>10</v>
      </c>
      <c r="O122" s="85">
        <v>1</v>
      </c>
      <c r="P122" s="85">
        <v>13</v>
      </c>
      <c r="Q122" s="85">
        <v>29</v>
      </c>
      <c r="R122" s="85">
        <v>52</v>
      </c>
      <c r="S122" s="85">
        <v>361</v>
      </c>
      <c r="T122" s="85">
        <v>498</v>
      </c>
      <c r="U122" s="85"/>
      <c r="V122" s="86"/>
      <c r="W122" s="85">
        <v>635</v>
      </c>
      <c r="X122" s="86"/>
      <c r="Y122" s="85">
        <v>0</v>
      </c>
      <c r="Z122" s="85">
        <v>9</v>
      </c>
      <c r="AA122" s="85">
        <v>2</v>
      </c>
      <c r="AB122" s="85">
        <v>147</v>
      </c>
      <c r="AC122" s="85">
        <v>122712</v>
      </c>
      <c r="AD122" s="85">
        <v>27.4258894522902</v>
      </c>
      <c r="AE122" s="85">
        <v>52</v>
      </c>
      <c r="AF122" s="85">
        <v>17</v>
      </c>
      <c r="AG122" s="85">
        <v>7612</v>
      </c>
      <c r="AH122" s="85">
        <v>14.7109554293997</v>
      </c>
      <c r="AI122" s="85">
        <v>10</v>
      </c>
      <c r="AJ122" s="85">
        <v>13820</v>
      </c>
      <c r="AK122" s="85">
        <v>45.404517453798803</v>
      </c>
      <c r="AL122" s="85">
        <v>9</v>
      </c>
      <c r="AM122" s="85">
        <v>2236</v>
      </c>
      <c r="AN122" s="85">
        <v>8.1624458133698408</v>
      </c>
      <c r="AO122" s="85">
        <v>13</v>
      </c>
      <c r="AP122" s="85">
        <v>23686</v>
      </c>
      <c r="AQ122" s="85">
        <v>59.860369609856299</v>
      </c>
      <c r="AR122" s="85"/>
      <c r="AS122" s="85">
        <v>2</v>
      </c>
      <c r="AT122" s="88">
        <v>44896</v>
      </c>
      <c r="AU122" s="88">
        <v>45260</v>
      </c>
      <c r="AV122" s="84" t="s">
        <v>247</v>
      </c>
      <c r="AW122" s="2"/>
      <c r="AX122" s="2"/>
      <c r="AY122" s="2"/>
      <c r="AZ122" s="2"/>
    </row>
    <row r="123" spans="1:52" ht="14.4" x14ac:dyDescent="0.3">
      <c r="A123" s="84" t="s">
        <v>141</v>
      </c>
      <c r="B123" s="85">
        <v>31</v>
      </c>
      <c r="C123" s="85">
        <v>22</v>
      </c>
      <c r="D123" s="85">
        <v>0</v>
      </c>
      <c r="E123" s="85">
        <v>17</v>
      </c>
      <c r="F123" s="85">
        <v>1</v>
      </c>
      <c r="G123" s="85">
        <v>4</v>
      </c>
      <c r="H123" s="85">
        <v>6</v>
      </c>
      <c r="I123" s="85">
        <v>6</v>
      </c>
      <c r="J123" s="85">
        <v>1559</v>
      </c>
      <c r="K123" s="85">
        <v>8.5366187542778906</v>
      </c>
      <c r="L123" s="85">
        <v>7</v>
      </c>
      <c r="M123" s="85">
        <v>1</v>
      </c>
      <c r="N123" s="85">
        <v>8</v>
      </c>
      <c r="O123" s="85">
        <v>1</v>
      </c>
      <c r="P123" s="85">
        <v>6</v>
      </c>
      <c r="Q123" s="85">
        <v>10</v>
      </c>
      <c r="R123" s="85">
        <v>16</v>
      </c>
      <c r="S123" s="86"/>
      <c r="T123" s="86"/>
      <c r="U123" s="85"/>
      <c r="V123" s="86"/>
      <c r="W123" s="85">
        <v>623</v>
      </c>
      <c r="X123" s="86"/>
      <c r="Y123" s="85">
        <v>0</v>
      </c>
      <c r="Z123" s="86"/>
      <c r="AA123" s="86"/>
      <c r="AB123" s="85">
        <v>30</v>
      </c>
      <c r="AC123" s="85">
        <v>25603</v>
      </c>
      <c r="AD123" s="85">
        <v>28.038877481177298</v>
      </c>
      <c r="AE123" s="85">
        <v>16</v>
      </c>
      <c r="AF123" s="85">
        <v>1</v>
      </c>
      <c r="AG123" s="85">
        <v>720</v>
      </c>
      <c r="AH123" s="85">
        <v>23.6550308008214</v>
      </c>
      <c r="AI123" s="85">
        <v>8</v>
      </c>
      <c r="AJ123" s="85">
        <v>8333</v>
      </c>
      <c r="AK123" s="85">
        <v>34.2217659137577</v>
      </c>
      <c r="AL123" s="85">
        <v>0</v>
      </c>
      <c r="AM123" s="85">
        <v>0</v>
      </c>
      <c r="AN123" s="85">
        <v>0</v>
      </c>
      <c r="AO123" s="85">
        <v>6</v>
      </c>
      <c r="AP123" s="85">
        <v>2397</v>
      </c>
      <c r="AQ123" s="85">
        <v>13.1252566735113</v>
      </c>
      <c r="AR123" s="85"/>
      <c r="AS123" s="85">
        <v>2</v>
      </c>
      <c r="AT123" s="88">
        <v>44896</v>
      </c>
      <c r="AU123" s="88">
        <v>45260</v>
      </c>
      <c r="AV123" s="84" t="s">
        <v>250</v>
      </c>
      <c r="AW123" s="2"/>
      <c r="AX123" s="2"/>
      <c r="AY123" s="2"/>
      <c r="AZ123" s="2"/>
    </row>
    <row r="124" spans="1:52" ht="14.4" x14ac:dyDescent="0.3">
      <c r="A124" s="84" t="s">
        <v>142</v>
      </c>
      <c r="B124" s="85">
        <v>1</v>
      </c>
      <c r="C124" s="85">
        <v>0</v>
      </c>
      <c r="D124" s="85">
        <v>0</v>
      </c>
      <c r="E124" s="86"/>
      <c r="F124" s="85">
        <v>1</v>
      </c>
      <c r="G124" s="85">
        <v>1</v>
      </c>
      <c r="H124" s="85">
        <v>0</v>
      </c>
      <c r="I124" s="86"/>
      <c r="J124" s="86"/>
      <c r="K124" s="86"/>
      <c r="L124" s="86"/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1</v>
      </c>
      <c r="AC124" s="85">
        <v>1995</v>
      </c>
      <c r="AD124" s="85">
        <v>65.544147843942497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44896</v>
      </c>
      <c r="AU124" s="88">
        <v>45260</v>
      </c>
      <c r="AV124" s="84" t="s">
        <v>250</v>
      </c>
      <c r="AW124" s="2"/>
      <c r="AX124" s="2"/>
      <c r="AY124" s="2"/>
      <c r="AZ124" s="2"/>
    </row>
    <row r="125" spans="1:52" ht="14.4" x14ac:dyDescent="0.3">
      <c r="A125" s="84" t="s">
        <v>143</v>
      </c>
      <c r="B125" s="85">
        <v>30</v>
      </c>
      <c r="C125" s="85">
        <v>29</v>
      </c>
      <c r="D125" s="85">
        <v>0</v>
      </c>
      <c r="E125" s="85">
        <v>23</v>
      </c>
      <c r="F125" s="85">
        <v>4</v>
      </c>
      <c r="G125" s="85">
        <v>0</v>
      </c>
      <c r="H125" s="85">
        <v>2</v>
      </c>
      <c r="I125" s="85">
        <v>2</v>
      </c>
      <c r="J125" s="85">
        <v>1857</v>
      </c>
      <c r="K125" s="85">
        <v>30.5051334702259</v>
      </c>
      <c r="L125" s="85">
        <v>23</v>
      </c>
      <c r="M125" s="86">
        <v>3</v>
      </c>
      <c r="N125" s="86"/>
      <c r="O125" s="86"/>
      <c r="P125" s="86"/>
      <c r="Q125" s="85">
        <v>5</v>
      </c>
      <c r="R125" s="85">
        <v>8</v>
      </c>
      <c r="S125" s="86">
        <v>483</v>
      </c>
      <c r="T125" s="85">
        <v>71</v>
      </c>
      <c r="U125" s="86"/>
      <c r="V125" s="86"/>
      <c r="W125" s="86"/>
      <c r="X125" s="86"/>
      <c r="Y125" s="85">
        <v>0</v>
      </c>
      <c r="Z125" s="85">
        <v>5</v>
      </c>
      <c r="AA125" s="86"/>
      <c r="AB125" s="85">
        <v>26</v>
      </c>
      <c r="AC125" s="85">
        <v>13003</v>
      </c>
      <c r="AD125" s="85">
        <v>16.430895593113299</v>
      </c>
      <c r="AE125" s="85">
        <v>8</v>
      </c>
      <c r="AF125" s="85">
        <v>3</v>
      </c>
      <c r="AG125" s="85">
        <v>540</v>
      </c>
      <c r="AH125" s="85">
        <v>5.9137577002053403</v>
      </c>
      <c r="AI125" s="85">
        <v>0</v>
      </c>
      <c r="AJ125" s="85">
        <v>0</v>
      </c>
      <c r="AK125" s="85">
        <v>0</v>
      </c>
      <c r="AL125" s="85">
        <v>5</v>
      </c>
      <c r="AM125" s="85">
        <v>1145</v>
      </c>
      <c r="AN125" s="85">
        <v>7.5236139630390104</v>
      </c>
      <c r="AO125" s="85">
        <v>0</v>
      </c>
      <c r="AP125" s="85">
        <v>0</v>
      </c>
      <c r="AQ125" s="85">
        <v>0</v>
      </c>
      <c r="AR125" s="86"/>
      <c r="AS125" s="86"/>
      <c r="AT125" s="88">
        <v>44896</v>
      </c>
      <c r="AU125" s="88">
        <v>45260</v>
      </c>
      <c r="AV125" s="84" t="s">
        <v>250</v>
      </c>
      <c r="AW125" s="2"/>
      <c r="AX125" s="2"/>
      <c r="AY125" s="2"/>
      <c r="AZ125" s="2"/>
    </row>
    <row r="126" spans="1:52" ht="14.4" x14ac:dyDescent="0.3">
      <c r="A126" s="84" t="s">
        <v>144</v>
      </c>
      <c r="B126" s="85">
        <v>53</v>
      </c>
      <c r="C126" s="85">
        <v>44</v>
      </c>
      <c r="D126" s="85">
        <v>0</v>
      </c>
      <c r="E126" s="85">
        <v>24</v>
      </c>
      <c r="F126" s="85">
        <v>6</v>
      </c>
      <c r="G126" s="85">
        <v>7</v>
      </c>
      <c r="H126" s="85">
        <v>9</v>
      </c>
      <c r="I126" s="85">
        <v>9</v>
      </c>
      <c r="J126" s="85">
        <v>8557</v>
      </c>
      <c r="K126" s="85">
        <v>31.237052247319198</v>
      </c>
      <c r="L126" s="85">
        <v>23</v>
      </c>
      <c r="M126" s="85">
        <v>15</v>
      </c>
      <c r="N126" s="85">
        <v>14</v>
      </c>
      <c r="O126" s="85">
        <v>2</v>
      </c>
      <c r="P126" s="85">
        <v>9</v>
      </c>
      <c r="Q126" s="85">
        <v>12</v>
      </c>
      <c r="R126" s="85">
        <v>49</v>
      </c>
      <c r="S126" s="85"/>
      <c r="T126" s="86"/>
      <c r="U126" s="86"/>
      <c r="V126" s="86"/>
      <c r="W126" s="86"/>
      <c r="X126" s="86"/>
      <c r="Y126" s="85">
        <v>0</v>
      </c>
      <c r="Z126" s="85">
        <v>9</v>
      </c>
      <c r="AA126" s="86"/>
      <c r="AB126" s="85">
        <v>53</v>
      </c>
      <c r="AC126" s="85">
        <v>38883</v>
      </c>
      <c r="AD126" s="85">
        <v>24.103211808918701</v>
      </c>
      <c r="AE126" s="85">
        <v>53</v>
      </c>
      <c r="AF126" s="85">
        <v>15</v>
      </c>
      <c r="AG126" s="85">
        <v>9348</v>
      </c>
      <c r="AH126" s="85">
        <v>20.474743326488699</v>
      </c>
      <c r="AI126" s="85">
        <v>14</v>
      </c>
      <c r="AJ126" s="85">
        <v>7036</v>
      </c>
      <c r="AK126" s="85">
        <v>16.511586975652701</v>
      </c>
      <c r="AL126" s="85">
        <v>9</v>
      </c>
      <c r="AM126" s="85">
        <v>2447</v>
      </c>
      <c r="AN126" s="85">
        <v>8.9326945014830006</v>
      </c>
      <c r="AO126" s="85">
        <v>9</v>
      </c>
      <c r="AP126" s="85">
        <v>10291</v>
      </c>
      <c r="AQ126" s="85">
        <v>37.566963267168603</v>
      </c>
      <c r="AR126" s="86"/>
      <c r="AS126" s="85">
        <v>1</v>
      </c>
      <c r="AT126" s="88">
        <v>44896</v>
      </c>
      <c r="AU126" s="88">
        <v>45260</v>
      </c>
      <c r="AV126" s="84" t="s">
        <v>249</v>
      </c>
      <c r="AW126" s="2"/>
      <c r="AX126" s="2"/>
      <c r="AY126" s="2"/>
      <c r="AZ126" s="2"/>
    </row>
    <row r="127" spans="1:52" ht="14.4" x14ac:dyDescent="0.3">
      <c r="A127" s="84" t="s">
        <v>145</v>
      </c>
      <c r="B127" s="85">
        <v>215</v>
      </c>
      <c r="C127" s="85">
        <v>177</v>
      </c>
      <c r="D127" s="85">
        <v>0</v>
      </c>
      <c r="E127" s="85">
        <v>134</v>
      </c>
      <c r="F127" s="85">
        <v>19</v>
      </c>
      <c r="G127" s="85">
        <v>27</v>
      </c>
      <c r="H127" s="85">
        <v>17</v>
      </c>
      <c r="I127" s="85">
        <v>17</v>
      </c>
      <c r="J127" s="85">
        <v>16361</v>
      </c>
      <c r="K127" s="85">
        <v>31.619277690542301</v>
      </c>
      <c r="L127" s="85">
        <v>73</v>
      </c>
      <c r="M127" s="85">
        <v>30</v>
      </c>
      <c r="N127" s="85">
        <v>27</v>
      </c>
      <c r="O127" s="86"/>
      <c r="P127" s="85">
        <v>16</v>
      </c>
      <c r="Q127" s="85">
        <v>46</v>
      </c>
      <c r="R127" s="85">
        <v>97</v>
      </c>
      <c r="S127" s="85">
        <v>403</v>
      </c>
      <c r="T127" s="85">
        <v>1085</v>
      </c>
      <c r="U127" s="86">
        <v>649</v>
      </c>
      <c r="V127" s="86"/>
      <c r="W127" s="85">
        <v>3565</v>
      </c>
      <c r="X127" s="86"/>
      <c r="Y127" s="85">
        <v>0</v>
      </c>
      <c r="Z127" s="85">
        <v>24</v>
      </c>
      <c r="AA127" s="86"/>
      <c r="AB127" s="85">
        <v>204</v>
      </c>
      <c r="AC127" s="85">
        <v>146140</v>
      </c>
      <c r="AD127" s="85">
        <v>23.535853766557999</v>
      </c>
      <c r="AE127" s="85">
        <v>97</v>
      </c>
      <c r="AF127" s="85">
        <v>30</v>
      </c>
      <c r="AG127" s="85">
        <v>8703</v>
      </c>
      <c r="AH127" s="85">
        <v>9.5310061601642708</v>
      </c>
      <c r="AI127" s="85">
        <v>27</v>
      </c>
      <c r="AJ127" s="85">
        <v>29995</v>
      </c>
      <c r="AK127" s="85">
        <v>36.4985930489011</v>
      </c>
      <c r="AL127" s="85">
        <v>24</v>
      </c>
      <c r="AM127" s="85">
        <v>3653</v>
      </c>
      <c r="AN127" s="85">
        <v>5.0006844626967801</v>
      </c>
      <c r="AO127" s="85">
        <v>16</v>
      </c>
      <c r="AP127" s="85">
        <v>21644</v>
      </c>
      <c r="AQ127" s="85">
        <v>44.4435318275154</v>
      </c>
      <c r="AR127" s="86">
        <v>2</v>
      </c>
      <c r="AS127" s="85">
        <v>6</v>
      </c>
      <c r="AT127" s="88">
        <v>44896</v>
      </c>
      <c r="AU127" s="88">
        <v>45260</v>
      </c>
      <c r="AV127" s="84" t="s">
        <v>250</v>
      </c>
      <c r="AW127" s="2"/>
      <c r="AX127" s="2"/>
      <c r="AY127" s="2"/>
      <c r="AZ127" s="2"/>
    </row>
    <row r="128" spans="1:52" ht="14.4" x14ac:dyDescent="0.3">
      <c r="A128" s="84" t="s">
        <v>146</v>
      </c>
      <c r="B128" s="85">
        <v>43</v>
      </c>
      <c r="C128" s="85">
        <v>32</v>
      </c>
      <c r="D128" s="85">
        <v>0</v>
      </c>
      <c r="E128" s="85">
        <v>27</v>
      </c>
      <c r="F128" s="85">
        <v>4</v>
      </c>
      <c r="G128" s="85">
        <v>5</v>
      </c>
      <c r="H128" s="85">
        <v>5</v>
      </c>
      <c r="I128" s="85">
        <v>5</v>
      </c>
      <c r="J128" s="85">
        <v>5053</v>
      </c>
      <c r="K128" s="85">
        <v>33.202464065708398</v>
      </c>
      <c r="L128" s="85">
        <v>24</v>
      </c>
      <c r="M128" s="85">
        <v>2</v>
      </c>
      <c r="N128" s="85">
        <v>4</v>
      </c>
      <c r="O128" s="86"/>
      <c r="P128" s="86"/>
      <c r="Q128" s="85">
        <v>5</v>
      </c>
      <c r="R128" s="85">
        <v>8</v>
      </c>
      <c r="S128" s="86"/>
      <c r="T128" s="86">
        <v>115</v>
      </c>
      <c r="U128" s="86"/>
      <c r="V128" s="86"/>
      <c r="W128" s="86"/>
      <c r="X128" s="86"/>
      <c r="Y128" s="85">
        <v>0</v>
      </c>
      <c r="Z128" s="85">
        <v>2</v>
      </c>
      <c r="AA128" s="86"/>
      <c r="AB128" s="85">
        <v>42</v>
      </c>
      <c r="AC128" s="85">
        <v>19644</v>
      </c>
      <c r="AD128" s="85">
        <v>15.366383103549399</v>
      </c>
      <c r="AE128" s="85">
        <v>8</v>
      </c>
      <c r="AF128" s="85">
        <v>2</v>
      </c>
      <c r="AG128" s="85">
        <v>913</v>
      </c>
      <c r="AH128" s="85">
        <v>14.9979466119097</v>
      </c>
      <c r="AI128" s="85">
        <v>4</v>
      </c>
      <c r="AJ128" s="85">
        <v>3977</v>
      </c>
      <c r="AK128" s="85">
        <v>32.6652977412731</v>
      </c>
      <c r="AL128" s="85">
        <v>2</v>
      </c>
      <c r="AM128" s="85">
        <v>240</v>
      </c>
      <c r="AN128" s="85">
        <v>3.9425051334702301</v>
      </c>
      <c r="AO128" s="85">
        <v>0</v>
      </c>
      <c r="AP128" s="85">
        <v>0</v>
      </c>
      <c r="AQ128" s="85">
        <v>0</v>
      </c>
      <c r="AR128" s="86"/>
      <c r="AS128" s="85">
        <v>2</v>
      </c>
      <c r="AT128" s="88">
        <v>44896</v>
      </c>
      <c r="AU128" s="88">
        <v>45260</v>
      </c>
      <c r="AV128" s="84" t="s">
        <v>246</v>
      </c>
      <c r="AW128" s="2"/>
      <c r="AX128" s="2"/>
      <c r="AY128" s="2"/>
      <c r="AZ128" s="2"/>
    </row>
    <row r="129" spans="1:52" ht="14.4" x14ac:dyDescent="0.3">
      <c r="A129" s="84" t="s">
        <v>147</v>
      </c>
      <c r="B129" s="85">
        <v>113</v>
      </c>
      <c r="C129" s="85">
        <v>97</v>
      </c>
      <c r="D129" s="85">
        <v>0</v>
      </c>
      <c r="E129" s="85">
        <v>63</v>
      </c>
      <c r="F129" s="85">
        <v>11</v>
      </c>
      <c r="G129" s="85">
        <v>10</v>
      </c>
      <c r="H129" s="85">
        <v>19</v>
      </c>
      <c r="I129" s="85">
        <v>19</v>
      </c>
      <c r="J129" s="85">
        <v>13315</v>
      </c>
      <c r="K129" s="85">
        <v>23.023884145682501</v>
      </c>
      <c r="L129" s="85">
        <v>38</v>
      </c>
      <c r="M129" s="85">
        <v>4</v>
      </c>
      <c r="N129" s="85">
        <v>12</v>
      </c>
      <c r="O129" s="86"/>
      <c r="P129" s="85">
        <v>3</v>
      </c>
      <c r="Q129" s="85">
        <v>25</v>
      </c>
      <c r="R129" s="85">
        <v>25</v>
      </c>
      <c r="S129" s="86"/>
      <c r="T129" s="86"/>
      <c r="U129" s="86"/>
      <c r="V129" s="86"/>
      <c r="W129" s="86">
        <v>2716</v>
      </c>
      <c r="X129" s="86"/>
      <c r="Y129" s="85">
        <v>0</v>
      </c>
      <c r="Z129" s="85">
        <v>6</v>
      </c>
      <c r="AA129" s="86"/>
      <c r="AB129" s="85">
        <v>112</v>
      </c>
      <c r="AC129" s="85">
        <v>86474</v>
      </c>
      <c r="AD129" s="85">
        <v>25.366383103549399</v>
      </c>
      <c r="AE129" s="85">
        <v>25</v>
      </c>
      <c r="AF129" s="85">
        <v>4</v>
      </c>
      <c r="AG129" s="85">
        <v>599</v>
      </c>
      <c r="AH129" s="85">
        <v>4.9199178644763899</v>
      </c>
      <c r="AI129" s="85">
        <v>12</v>
      </c>
      <c r="AJ129" s="85">
        <v>11403</v>
      </c>
      <c r="AK129" s="85">
        <v>31.219712525667401</v>
      </c>
      <c r="AL129" s="85">
        <v>6</v>
      </c>
      <c r="AM129" s="85">
        <v>2374</v>
      </c>
      <c r="AN129" s="85">
        <v>12.9993155373032</v>
      </c>
      <c r="AO129" s="85">
        <v>3</v>
      </c>
      <c r="AP129" s="85">
        <v>5111</v>
      </c>
      <c r="AQ129" s="85">
        <v>55.972621492128702</v>
      </c>
      <c r="AR129" s="86"/>
      <c r="AS129" s="85">
        <v>3</v>
      </c>
      <c r="AT129" s="88">
        <v>44896</v>
      </c>
      <c r="AU129" s="88">
        <v>45260</v>
      </c>
      <c r="AV129" s="84" t="s">
        <v>249</v>
      </c>
      <c r="AW129" s="2"/>
      <c r="AX129" s="2"/>
      <c r="AY129" s="2"/>
      <c r="AZ129" s="2"/>
    </row>
    <row r="130" spans="1:52" ht="14.4" x14ac:dyDescent="0.3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44896</v>
      </c>
      <c r="AU130" s="88">
        <v>45260</v>
      </c>
      <c r="AV130" s="84" t="s">
        <v>247</v>
      </c>
      <c r="AW130" s="2"/>
      <c r="AX130" s="2"/>
      <c r="AY130" s="2"/>
      <c r="AZ130" s="2"/>
    </row>
    <row r="131" spans="1:52" ht="14.4" x14ac:dyDescent="0.3">
      <c r="A131" s="84" t="s">
        <v>149</v>
      </c>
      <c r="B131" s="85">
        <v>10</v>
      </c>
      <c r="C131" s="85">
        <v>3</v>
      </c>
      <c r="D131" s="85">
        <v>0</v>
      </c>
      <c r="E131" s="85">
        <v>4</v>
      </c>
      <c r="F131" s="85">
        <v>2</v>
      </c>
      <c r="G131" s="85">
        <v>5</v>
      </c>
      <c r="H131" s="85">
        <v>1</v>
      </c>
      <c r="I131" s="85">
        <v>1</v>
      </c>
      <c r="J131" s="85">
        <v>1380</v>
      </c>
      <c r="K131" s="85">
        <v>45.338809034907598</v>
      </c>
      <c r="L131" s="85"/>
      <c r="M131" s="85">
        <v>1</v>
      </c>
      <c r="N131" s="85">
        <v>1</v>
      </c>
      <c r="O131" s="86"/>
      <c r="P131" s="85">
        <v>1</v>
      </c>
      <c r="Q131" s="85">
        <v>3</v>
      </c>
      <c r="R131" s="85">
        <v>5</v>
      </c>
      <c r="S131" s="85"/>
      <c r="T131" s="86"/>
      <c r="U131" s="86"/>
      <c r="V131" s="86"/>
      <c r="W131" s="86"/>
      <c r="X131" s="86"/>
      <c r="Y131" s="85">
        <v>0</v>
      </c>
      <c r="Z131" s="85">
        <v>2</v>
      </c>
      <c r="AA131" s="86"/>
      <c r="AB131" s="85">
        <v>10</v>
      </c>
      <c r="AC131" s="85">
        <v>7731</v>
      </c>
      <c r="AD131" s="85">
        <v>25.3995893223819</v>
      </c>
      <c r="AE131" s="85">
        <v>5</v>
      </c>
      <c r="AF131" s="85">
        <v>1</v>
      </c>
      <c r="AG131" s="85">
        <v>507</v>
      </c>
      <c r="AH131" s="85">
        <v>16.6570841889117</v>
      </c>
      <c r="AI131" s="85">
        <v>1</v>
      </c>
      <c r="AJ131" s="85">
        <v>805</v>
      </c>
      <c r="AK131" s="85">
        <v>26.447638603696099</v>
      </c>
      <c r="AL131" s="85">
        <v>2</v>
      </c>
      <c r="AM131" s="85">
        <v>510</v>
      </c>
      <c r="AN131" s="85">
        <v>8.3778234086242307</v>
      </c>
      <c r="AO131" s="85">
        <v>1</v>
      </c>
      <c r="AP131" s="85">
        <v>1735</v>
      </c>
      <c r="AQ131" s="85">
        <v>57.002053388090303</v>
      </c>
      <c r="AR131" s="86">
        <v>1</v>
      </c>
      <c r="AS131" s="86"/>
      <c r="AT131" s="88">
        <v>44896</v>
      </c>
      <c r="AU131" s="88">
        <v>45260</v>
      </c>
      <c r="AV131" s="84" t="s">
        <v>248</v>
      </c>
      <c r="AW131" s="2"/>
      <c r="AX131" s="2"/>
      <c r="AY131" s="2"/>
      <c r="AZ131" s="2"/>
    </row>
    <row r="132" spans="1:52" ht="14.4" x14ac:dyDescent="0.3">
      <c r="A132" s="84" t="s">
        <v>150</v>
      </c>
      <c r="B132" s="85">
        <v>2</v>
      </c>
      <c r="C132" s="85">
        <v>1</v>
      </c>
      <c r="D132" s="85">
        <v>0</v>
      </c>
      <c r="E132" s="85">
        <v>1</v>
      </c>
      <c r="F132" s="86"/>
      <c r="G132" s="85">
        <v>1</v>
      </c>
      <c r="H132" s="85">
        <v>0</v>
      </c>
      <c r="I132" s="86"/>
      <c r="J132" s="86"/>
      <c r="K132" s="86"/>
      <c r="L132" s="85"/>
      <c r="M132" s="85">
        <v>1</v>
      </c>
      <c r="N132" s="86"/>
      <c r="O132" s="86"/>
      <c r="P132" s="86"/>
      <c r="Q132" s="85">
        <v>1</v>
      </c>
      <c r="R132" s="85">
        <v>2</v>
      </c>
      <c r="S132" s="85"/>
      <c r="T132" s="86"/>
      <c r="U132" s="86"/>
      <c r="V132" s="86"/>
      <c r="W132" s="86"/>
      <c r="X132" s="86"/>
      <c r="Y132" s="85">
        <v>0</v>
      </c>
      <c r="Z132" s="85">
        <v>1</v>
      </c>
      <c r="AA132" s="86"/>
      <c r="AB132" s="85">
        <v>2</v>
      </c>
      <c r="AC132" s="85">
        <v>1859</v>
      </c>
      <c r="AD132" s="85">
        <v>30.537987679671499</v>
      </c>
      <c r="AE132" s="85">
        <v>2</v>
      </c>
      <c r="AF132" s="85">
        <v>1</v>
      </c>
      <c r="AG132" s="85">
        <v>347</v>
      </c>
      <c r="AH132" s="85">
        <v>11.400410677618099</v>
      </c>
      <c r="AI132" s="85">
        <v>0</v>
      </c>
      <c r="AJ132" s="85">
        <v>0</v>
      </c>
      <c r="AK132" s="85">
        <v>0</v>
      </c>
      <c r="AL132" s="85">
        <v>1</v>
      </c>
      <c r="AM132" s="85">
        <v>521</v>
      </c>
      <c r="AN132" s="85">
        <v>17.117043121149901</v>
      </c>
      <c r="AO132" s="85">
        <v>0</v>
      </c>
      <c r="AP132" s="85">
        <v>0</v>
      </c>
      <c r="AQ132" s="85">
        <v>0</v>
      </c>
      <c r="AR132" s="86"/>
      <c r="AS132" s="86"/>
      <c r="AT132" s="88">
        <v>44896</v>
      </c>
      <c r="AU132" s="88">
        <v>45260</v>
      </c>
      <c r="AV132" s="84" t="s">
        <v>250</v>
      </c>
      <c r="AW132" s="2"/>
      <c r="AX132" s="2"/>
      <c r="AY132" s="2"/>
      <c r="AZ132" s="2"/>
    </row>
    <row r="133" spans="1:52" ht="14.4" x14ac:dyDescent="0.3">
      <c r="A133" s="84" t="s">
        <v>151</v>
      </c>
      <c r="B133" s="85">
        <v>42</v>
      </c>
      <c r="C133" s="85">
        <v>35</v>
      </c>
      <c r="D133" s="85">
        <v>0</v>
      </c>
      <c r="E133" s="85">
        <v>28</v>
      </c>
      <c r="F133" s="85">
        <v>4</v>
      </c>
      <c r="G133" s="85">
        <v>7</v>
      </c>
      <c r="H133" s="85">
        <v>3</v>
      </c>
      <c r="I133" s="85">
        <v>3</v>
      </c>
      <c r="J133" s="85">
        <v>1758</v>
      </c>
      <c r="K133" s="85">
        <v>19.2525667351129</v>
      </c>
      <c r="L133" s="85">
        <v>15</v>
      </c>
      <c r="M133" s="85">
        <v>12</v>
      </c>
      <c r="N133" s="85">
        <v>19</v>
      </c>
      <c r="O133" s="85">
        <v>2</v>
      </c>
      <c r="P133" s="85">
        <v>1</v>
      </c>
      <c r="Q133" s="85">
        <v>3</v>
      </c>
      <c r="R133" s="85">
        <v>35</v>
      </c>
      <c r="S133" s="86"/>
      <c r="T133" s="86"/>
      <c r="U133" s="86"/>
      <c r="V133" s="86"/>
      <c r="W133" s="86"/>
      <c r="X133" s="86"/>
      <c r="Y133" s="85">
        <v>0</v>
      </c>
      <c r="Z133" s="85">
        <v>1</v>
      </c>
      <c r="AA133" s="86"/>
      <c r="AB133" s="85">
        <v>42</v>
      </c>
      <c r="AC133" s="85">
        <v>22736</v>
      </c>
      <c r="AD133" s="85">
        <v>17.785078713210101</v>
      </c>
      <c r="AE133" s="85">
        <v>35</v>
      </c>
      <c r="AF133" s="85">
        <v>12</v>
      </c>
      <c r="AG133" s="85">
        <v>6231</v>
      </c>
      <c r="AH133" s="85">
        <v>17.0595482546201</v>
      </c>
      <c r="AI133" s="85">
        <v>19</v>
      </c>
      <c r="AJ133" s="85">
        <v>15507</v>
      </c>
      <c r="AK133" s="85">
        <v>26.814222414352098</v>
      </c>
      <c r="AL133" s="85">
        <v>1</v>
      </c>
      <c r="AM133" s="85">
        <v>176</v>
      </c>
      <c r="AN133" s="85">
        <v>5.7823408624230002</v>
      </c>
      <c r="AO133" s="85">
        <v>1</v>
      </c>
      <c r="AP133" s="85">
        <v>2255</v>
      </c>
      <c r="AQ133" s="85">
        <v>74.086242299794705</v>
      </c>
      <c r="AR133" s="86"/>
      <c r="AS133" s="85"/>
      <c r="AT133" s="88">
        <v>44896</v>
      </c>
      <c r="AU133" s="88">
        <v>45260</v>
      </c>
      <c r="AV133" s="84" t="s">
        <v>246</v>
      </c>
      <c r="AW133" s="2"/>
      <c r="AX133" s="2"/>
      <c r="AY133" s="2"/>
      <c r="AZ133" s="2"/>
    </row>
    <row r="134" spans="1:52" ht="14.4" x14ac:dyDescent="0.3">
      <c r="A134" s="84" t="s">
        <v>152</v>
      </c>
      <c r="B134" s="85">
        <v>86</v>
      </c>
      <c r="C134" s="85">
        <v>76</v>
      </c>
      <c r="D134" s="85">
        <v>0</v>
      </c>
      <c r="E134" s="85">
        <v>63</v>
      </c>
      <c r="F134" s="85">
        <v>8</v>
      </c>
      <c r="G134" s="85">
        <v>8</v>
      </c>
      <c r="H134" s="85">
        <v>1</v>
      </c>
      <c r="I134" s="85">
        <v>1</v>
      </c>
      <c r="J134" s="85">
        <v>346</v>
      </c>
      <c r="K134" s="85">
        <v>11.3675564681725</v>
      </c>
      <c r="L134" s="85">
        <v>32</v>
      </c>
      <c r="M134" s="85">
        <v>14</v>
      </c>
      <c r="N134" s="85">
        <v>6</v>
      </c>
      <c r="O134" s="86"/>
      <c r="P134" s="85">
        <v>3</v>
      </c>
      <c r="Q134" s="85">
        <v>23</v>
      </c>
      <c r="R134" s="85">
        <v>43</v>
      </c>
      <c r="S134" s="86">
        <v>45</v>
      </c>
      <c r="T134" s="85"/>
      <c r="U134" s="86">
        <v>1160</v>
      </c>
      <c r="V134" s="86"/>
      <c r="W134" s="86"/>
      <c r="X134" s="86"/>
      <c r="Y134" s="85">
        <v>0</v>
      </c>
      <c r="Z134" s="85">
        <v>20</v>
      </c>
      <c r="AA134" s="86"/>
      <c r="AB134" s="85">
        <v>84</v>
      </c>
      <c r="AC134" s="85">
        <v>69399</v>
      </c>
      <c r="AD134" s="85">
        <v>27.143443825168699</v>
      </c>
      <c r="AE134" s="85">
        <v>44</v>
      </c>
      <c r="AF134" s="85">
        <v>14</v>
      </c>
      <c r="AG134" s="85">
        <v>5105</v>
      </c>
      <c r="AH134" s="85">
        <v>11.980052801408</v>
      </c>
      <c r="AI134" s="85">
        <v>6</v>
      </c>
      <c r="AJ134" s="85">
        <v>7158</v>
      </c>
      <c r="AK134" s="85">
        <v>39.195071868583199</v>
      </c>
      <c r="AL134" s="85">
        <v>20</v>
      </c>
      <c r="AM134" s="85">
        <v>5158</v>
      </c>
      <c r="AN134" s="85">
        <v>8.4731006160164295</v>
      </c>
      <c r="AO134" s="85">
        <v>3</v>
      </c>
      <c r="AP134" s="85">
        <v>3585</v>
      </c>
      <c r="AQ134" s="85">
        <v>39.260780287474297</v>
      </c>
      <c r="AR134" s="85">
        <v>3</v>
      </c>
      <c r="AS134" s="85">
        <v>1</v>
      </c>
      <c r="AT134" s="88">
        <v>44896</v>
      </c>
      <c r="AU134" s="88">
        <v>45260</v>
      </c>
      <c r="AV134" s="84" t="s">
        <v>249</v>
      </c>
      <c r="AW134" s="2"/>
      <c r="AX134" s="2"/>
      <c r="AY134" s="2"/>
      <c r="AZ134" s="2"/>
    </row>
    <row r="135" spans="1:52" ht="14.4" x14ac:dyDescent="0.3">
      <c r="A135" s="84" t="s">
        <v>153</v>
      </c>
      <c r="B135" s="85">
        <v>43</v>
      </c>
      <c r="C135" s="85">
        <v>35</v>
      </c>
      <c r="D135" s="85">
        <v>0</v>
      </c>
      <c r="E135" s="85">
        <v>18</v>
      </c>
      <c r="F135" s="85">
        <v>12</v>
      </c>
      <c r="G135" s="85">
        <v>4</v>
      </c>
      <c r="H135" s="85">
        <v>3</v>
      </c>
      <c r="I135" s="85">
        <v>3</v>
      </c>
      <c r="J135" s="85">
        <v>528</v>
      </c>
      <c r="K135" s="85">
        <v>5.7823408624230002</v>
      </c>
      <c r="L135" s="85">
        <v>24</v>
      </c>
      <c r="M135" s="85">
        <v>5</v>
      </c>
      <c r="N135" s="85">
        <v>7</v>
      </c>
      <c r="O135" s="86"/>
      <c r="P135" s="85">
        <v>2</v>
      </c>
      <c r="Q135" s="85">
        <v>1</v>
      </c>
      <c r="R135" s="85">
        <v>21</v>
      </c>
      <c r="S135" s="86"/>
      <c r="T135" s="86"/>
      <c r="U135" s="86"/>
      <c r="V135" s="86"/>
      <c r="W135" s="86"/>
      <c r="X135" s="86"/>
      <c r="Y135" s="85">
        <v>0</v>
      </c>
      <c r="Z135" s="85">
        <v>7</v>
      </c>
      <c r="AA135" s="86"/>
      <c r="AB135" s="85">
        <v>43</v>
      </c>
      <c r="AC135" s="85">
        <v>12881</v>
      </c>
      <c r="AD135" s="85">
        <v>9.8417458574089096</v>
      </c>
      <c r="AE135" s="85">
        <v>21</v>
      </c>
      <c r="AF135" s="85">
        <v>5</v>
      </c>
      <c r="AG135" s="85">
        <v>2777</v>
      </c>
      <c r="AH135" s="85">
        <v>18.247227926078001</v>
      </c>
      <c r="AI135" s="85">
        <v>7</v>
      </c>
      <c r="AJ135" s="85">
        <v>4073</v>
      </c>
      <c r="AK135" s="85">
        <v>19.116456438838402</v>
      </c>
      <c r="AL135" s="85">
        <v>7</v>
      </c>
      <c r="AM135" s="85">
        <v>1885</v>
      </c>
      <c r="AN135" s="85">
        <v>8.8471692578468808</v>
      </c>
      <c r="AO135" s="85">
        <v>2</v>
      </c>
      <c r="AP135" s="85">
        <v>1677</v>
      </c>
      <c r="AQ135" s="85">
        <v>27.548254620123199</v>
      </c>
      <c r="AR135" s="86"/>
      <c r="AS135" s="85">
        <v>3</v>
      </c>
      <c r="AT135" s="88">
        <v>44896</v>
      </c>
      <c r="AU135" s="88">
        <v>45260</v>
      </c>
      <c r="AV135" s="84" t="s">
        <v>249</v>
      </c>
      <c r="AW135" s="2"/>
      <c r="AX135" s="2"/>
      <c r="AY135" s="2"/>
      <c r="AZ135" s="2"/>
    </row>
    <row r="136" spans="1:52" ht="14.4" x14ac:dyDescent="0.3">
      <c r="A136" s="84" t="s">
        <v>154</v>
      </c>
      <c r="B136" s="85">
        <v>18</v>
      </c>
      <c r="C136" s="85">
        <v>14</v>
      </c>
      <c r="D136" s="85">
        <v>0</v>
      </c>
      <c r="E136" s="85">
        <v>13</v>
      </c>
      <c r="F136" s="86"/>
      <c r="G136" s="85">
        <v>4</v>
      </c>
      <c r="H136" s="85">
        <v>3</v>
      </c>
      <c r="I136" s="85">
        <v>3</v>
      </c>
      <c r="J136" s="85">
        <v>1962</v>
      </c>
      <c r="K136" s="85">
        <v>21.4866529774127</v>
      </c>
      <c r="L136" s="85">
        <v>4</v>
      </c>
      <c r="M136" s="85">
        <v>1</v>
      </c>
      <c r="N136" s="86"/>
      <c r="O136" s="86"/>
      <c r="P136" s="85"/>
      <c r="Q136" s="85">
        <v>1</v>
      </c>
      <c r="R136" s="85">
        <v>3</v>
      </c>
      <c r="S136" s="86"/>
      <c r="T136" s="86"/>
      <c r="U136" s="86"/>
      <c r="V136" s="86"/>
      <c r="W136" s="86"/>
      <c r="X136" s="86"/>
      <c r="Y136" s="85">
        <v>0</v>
      </c>
      <c r="Z136" s="85">
        <v>2</v>
      </c>
      <c r="AA136" s="86"/>
      <c r="AB136" s="85">
        <v>18</v>
      </c>
      <c r="AC136" s="85">
        <v>10143</v>
      </c>
      <c r="AD136" s="85">
        <v>18.5133470225873</v>
      </c>
      <c r="AE136" s="85">
        <v>4</v>
      </c>
      <c r="AF136" s="85">
        <v>1</v>
      </c>
      <c r="AG136" s="85">
        <v>433</v>
      </c>
      <c r="AH136" s="85">
        <v>14.2258726899384</v>
      </c>
      <c r="AI136" s="85">
        <v>0</v>
      </c>
      <c r="AJ136" s="85">
        <v>0</v>
      </c>
      <c r="AK136" s="85">
        <v>0</v>
      </c>
      <c r="AL136" s="85">
        <v>2</v>
      </c>
      <c r="AM136" s="85">
        <v>29</v>
      </c>
      <c r="AN136" s="85">
        <v>0.47638603696098603</v>
      </c>
      <c r="AO136" s="85">
        <v>0</v>
      </c>
      <c r="AP136" s="85">
        <v>0</v>
      </c>
      <c r="AQ136" s="85">
        <v>0</v>
      </c>
      <c r="AR136" s="86"/>
      <c r="AS136" s="85"/>
      <c r="AT136" s="88">
        <v>44896</v>
      </c>
      <c r="AU136" s="88">
        <v>45260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activeCell="C6" sqref="C6"/>
    </sheetView>
  </sheetViews>
  <sheetFormatPr defaultRowHeight="13.2" x14ac:dyDescent="0.25"/>
  <cols>
    <col min="1" max="1" width="11" bestFit="1" customWidth="1"/>
    <col min="2" max="2" width="11.21875" bestFit="1" customWidth="1"/>
    <col min="3" max="4" width="18.21875" bestFit="1" customWidth="1"/>
    <col min="5" max="5" width="10.109375" bestFit="1" customWidth="1"/>
  </cols>
  <sheetData>
    <row r="1" spans="1:5" x14ac:dyDescent="0.25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5">
      <c r="A2" s="1">
        <v>44896</v>
      </c>
      <c r="B2" s="1">
        <v>45260</v>
      </c>
      <c r="C2" s="1">
        <v>45231</v>
      </c>
      <c r="D2" s="1">
        <v>45231</v>
      </c>
      <c r="E2" s="1">
        <v>45292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1E0E07-F16B-4663-B1C2-BA118A789246}"/>
</file>

<file path=customXml/itemProps2.xml><?xml version="1.0" encoding="utf-8"?>
<ds:datastoreItem xmlns:ds="http://schemas.openxmlformats.org/officeDocument/2006/customXml" ds:itemID="{AFC9C11C-9D52-4029-B947-90D774C68149}"/>
</file>

<file path=customXml/itemProps3.xml><?xml version="1.0" encoding="utf-8"?>
<ds:datastoreItem xmlns:ds="http://schemas.openxmlformats.org/officeDocument/2006/customXml" ds:itemID="{8935A261-0A4C-48C9-ACA3-4777C21233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Sell, Andrew (VDSS)</cp:lastModifiedBy>
  <cp:lastPrinted>2019-12-10T21:41:41Z</cp:lastPrinted>
  <dcterms:created xsi:type="dcterms:W3CDTF">1996-10-14T23:33:28Z</dcterms:created>
  <dcterms:modified xsi:type="dcterms:W3CDTF">2024-03-05T20:53:50Z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