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vs84762\Documents\A-TELEWORK\1-SSBG 93667\2023 SSBG\Pre Exp Report\REPORT\Web Posting\"/>
    </mc:Choice>
  </mc:AlternateContent>
  <bookViews>
    <workbookView xWindow="0" yWindow="0" windowWidth="20490" windowHeight="7620"/>
  </bookViews>
  <sheets>
    <sheet name="FY23 Pre-Expend Report" sheetId="1" r:id="rId1"/>
  </sheets>
  <calcPr calcId="162913"/>
</workbook>
</file>

<file path=xl/calcChain.xml><?xml version="1.0" encoding="utf-8"?>
<calcChain xmlns="http://schemas.openxmlformats.org/spreadsheetml/2006/main">
  <c r="J4" i="1" l="1"/>
  <c r="J3" i="1"/>
  <c r="O39" i="1"/>
  <c r="L39" i="1"/>
  <c r="P38" i="1"/>
  <c r="Q38" i="1" s="1"/>
  <c r="P37" i="1"/>
  <c r="Q37" i="1" s="1"/>
  <c r="P36" i="1"/>
  <c r="Q36" i="1" s="1"/>
  <c r="P35" i="1"/>
  <c r="Q35" i="1" s="1"/>
  <c r="P34" i="1"/>
  <c r="Q34" i="1" s="1"/>
  <c r="P33" i="1"/>
  <c r="Q33" i="1" s="1"/>
  <c r="P32" i="1"/>
  <c r="Q32" i="1" s="1"/>
  <c r="P31" i="1"/>
  <c r="Q31" i="1" s="1"/>
  <c r="P30" i="1"/>
  <c r="Q30" i="1" s="1"/>
  <c r="P29" i="1"/>
  <c r="Q29" i="1" s="1"/>
  <c r="P28" i="1"/>
  <c r="Q28" i="1" s="1"/>
  <c r="P27" i="1"/>
  <c r="Q27" i="1" s="1"/>
  <c r="P26" i="1"/>
  <c r="Q26" i="1" s="1"/>
  <c r="P25" i="1"/>
  <c r="Q25" i="1" s="1"/>
  <c r="P24" i="1"/>
  <c r="Q24" i="1" s="1"/>
  <c r="P23" i="1"/>
  <c r="Q23" i="1" s="1"/>
  <c r="P22" i="1"/>
  <c r="Q22" i="1" s="1"/>
  <c r="P21" i="1"/>
  <c r="Q21" i="1" s="1"/>
  <c r="P20" i="1"/>
  <c r="Q20" i="1" s="1"/>
  <c r="P19" i="1"/>
  <c r="Q19" i="1" s="1"/>
  <c r="P18" i="1"/>
  <c r="Q18" i="1" s="1"/>
  <c r="P17" i="1"/>
  <c r="Q17" i="1" s="1"/>
  <c r="P16" i="1"/>
  <c r="Q16" i="1" s="1"/>
  <c r="P15" i="1"/>
  <c r="Q15" i="1" s="1"/>
  <c r="P14" i="1"/>
  <c r="Q14" i="1" s="1"/>
  <c r="P13" i="1"/>
  <c r="Q13" i="1" s="1"/>
  <c r="P12" i="1"/>
  <c r="Q12" i="1" s="1"/>
  <c r="P11" i="1"/>
  <c r="Q11" i="1" s="1"/>
  <c r="P10" i="1"/>
  <c r="Q10" i="1" s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E39" i="1"/>
  <c r="Q39" i="1" l="1"/>
  <c r="P39" i="1"/>
  <c r="C40" i="1" l="1"/>
  <c r="D39" i="1" l="1"/>
  <c r="D41" i="1" l="1"/>
  <c r="C39" i="1" l="1"/>
  <c r="F39" i="1"/>
  <c r="C41" i="1" l="1"/>
</calcChain>
</file>

<file path=xl/comments1.xml><?xml version="1.0" encoding="utf-8"?>
<comments xmlns="http://schemas.openxmlformats.org/spreadsheetml/2006/main">
  <authors>
    <author>VITA Program</author>
    <author>Holly Raney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CMW:</t>
        </r>
        <r>
          <rPr>
            <sz val="9"/>
            <color indexed="81"/>
            <rFont val="Tahoma"/>
            <family val="2"/>
          </rPr>
          <t xml:space="preserve">
Source:  2021 SSBG Post Exp Report March 2022
Updated 8/18/22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</rPr>
          <t>CMW:</t>
        </r>
        <r>
          <rPr>
            <sz val="9"/>
            <color indexed="81"/>
            <rFont val="Tahoma"/>
            <family val="2"/>
          </rPr>
          <t xml:space="preserve">
Source:  2021 SSBG Post Exp Report March 2022
Updated 8/18/22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</rPr>
          <t>CMW:</t>
        </r>
        <r>
          <rPr>
            <sz val="9"/>
            <color indexed="81"/>
            <rFont val="Tahoma"/>
            <family val="2"/>
          </rPr>
          <t xml:space="preserve">
Source:  DSS Finance/Budget unit Debbie Larsen/Sandra Avery  Amounts Updated 8/25/22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CMW:</t>
        </r>
        <r>
          <rPr>
            <sz val="9"/>
            <color indexed="81"/>
            <rFont val="Tahoma"/>
            <family val="2"/>
          </rPr>
          <t xml:space="preserve">
Source:  DSS Finance/Budget unit 2023 Pre Exp Budget;
10% 2022 TANF maximum
Updated 8/25/2022</t>
        </r>
      </text>
    </comment>
    <comment ref="C41" authorId="1" shapeId="0">
      <text>
        <r>
          <rPr>
            <b/>
            <sz val="9"/>
            <color indexed="81"/>
            <rFont val="Tahoma"/>
            <family val="2"/>
          </rPr>
          <t>CMW:</t>
        </r>
        <r>
          <rPr>
            <sz val="9"/>
            <color indexed="81"/>
            <rFont val="Tahoma"/>
            <family val="2"/>
          </rPr>
          <t xml:space="preserve">
Source:  2022 SSBG Award Letter dated 6/29/2022 $41,513,639</t>
        </r>
      </text>
    </comment>
  </commentList>
</comments>
</file>

<file path=xl/sharedStrings.xml><?xml version="1.0" encoding="utf-8"?>
<sst xmlns="http://schemas.openxmlformats.org/spreadsheetml/2006/main" count="107" uniqueCount="69">
  <si>
    <t>Part A. Estimated Expenditures and Proposed Provision Method</t>
  </si>
  <si>
    <t>STATE:  VIRGINIA</t>
  </si>
  <si>
    <t>SSBG Expenditures</t>
  </si>
  <si>
    <t>Service Supported with SSBG Expenditures</t>
  </si>
  <si>
    <t>Adoption Services</t>
  </si>
  <si>
    <t>Case Management</t>
  </si>
  <si>
    <t>Congregate Meals</t>
  </si>
  <si>
    <t>Counseling Services</t>
  </si>
  <si>
    <t>Day Care--Adults</t>
  </si>
  <si>
    <t>Day Care--Children</t>
  </si>
  <si>
    <t>Education and Training Services</t>
  </si>
  <si>
    <t>Employment Services</t>
  </si>
  <si>
    <t>Family Planning Services</t>
  </si>
  <si>
    <t>Foster Care Services--Adults</t>
  </si>
  <si>
    <t>Foster Care Services--Children</t>
  </si>
  <si>
    <t>Health-Related Services</t>
  </si>
  <si>
    <t>Home-Based Services</t>
  </si>
  <si>
    <t>Home-Delivered Meals</t>
  </si>
  <si>
    <t>Housing Services</t>
  </si>
  <si>
    <t>Independent/Transitional Living Services</t>
  </si>
  <si>
    <t>Information &amp; Referral</t>
  </si>
  <si>
    <t>Legal Services</t>
  </si>
  <si>
    <t>Pregnancy &amp; Parenting</t>
  </si>
  <si>
    <t>Prevention &amp; Intervention</t>
  </si>
  <si>
    <t>Protective Services--Adults</t>
  </si>
  <si>
    <t>Protective Services--Children</t>
  </si>
  <si>
    <t>Recreation Services</t>
  </si>
  <si>
    <t>Residential Treatment</t>
  </si>
  <si>
    <t>Special Services--Disabled</t>
  </si>
  <si>
    <t>Special Services--Youth at Risk</t>
  </si>
  <si>
    <t>Substance Abuse Services</t>
  </si>
  <si>
    <t>Transportation</t>
  </si>
  <si>
    <t>Other Services***</t>
  </si>
  <si>
    <t xml:space="preserve">SUM OF EXPENDITURES FOR SERVICES </t>
  </si>
  <si>
    <t>SUM OF EXPENDITURES FOR SERVICES AND ADMINISTRATIVE COSTS</t>
  </si>
  <si>
    <t>Contact person:  Willy Carter</t>
  </si>
  <si>
    <t>Title:  Federal Reporting Manager</t>
  </si>
  <si>
    <t>Agency:  VIRGINIA DEPARTMENT OF SOCIAL SERVICES</t>
  </si>
  <si>
    <t>SSBG Allocation</t>
  </si>
  <si>
    <t>Administrative Costs-3500</t>
  </si>
  <si>
    <t>* From which block grant(s) were these funds transferred?</t>
  </si>
  <si>
    <t>TANF</t>
  </si>
  <si>
    <t xml:space="preserve">** Please list the sources of these funds: </t>
  </si>
  <si>
    <t xml:space="preserve">*** Please list other serivces: </t>
  </si>
  <si>
    <t>Funds Transferred into SSBG *</t>
  </si>
  <si>
    <t>Total Expenditures</t>
  </si>
  <si>
    <t>Provision Method</t>
  </si>
  <si>
    <t>Children</t>
  </si>
  <si>
    <t>Adults</t>
  </si>
  <si>
    <t>Total Adults</t>
  </si>
  <si>
    <t>Total</t>
  </si>
  <si>
    <t>Public</t>
  </si>
  <si>
    <t>Private</t>
  </si>
  <si>
    <t>Adults Age 59 Years &amp; Younger</t>
  </si>
  <si>
    <t xml:space="preserve">Adults Age 60 Years &amp; Older </t>
  </si>
  <si>
    <t>Adults of Unknown Age</t>
  </si>
  <si>
    <t>x</t>
  </si>
  <si>
    <t xml:space="preserve">SUM OF RECIPIENTS OF SERVICES </t>
  </si>
  <si>
    <t>Other Services ***</t>
  </si>
  <si>
    <t>OMB NO.: 0970-0234</t>
  </si>
  <si>
    <t>EXPIRATION DATE:  06/30/2014</t>
  </si>
  <si>
    <t>Part B: Recipients</t>
  </si>
  <si>
    <t>Phone Number:  (804) 726-7984</t>
  </si>
  <si>
    <t>E mail address:  william.carter@dss.virginia.gov</t>
  </si>
  <si>
    <t>Virginia Department of Social Services General and Local funds</t>
  </si>
  <si>
    <t>Fiscal Year:  2023</t>
  </si>
  <si>
    <t>Submission date:  September 1, 2022</t>
  </si>
  <si>
    <t>Expenditure of All Other Federal, State and Local funds **</t>
  </si>
  <si>
    <t>** Estimated FY 2023 expenditures are based on actual expenditures 7/1/2021-6/30/2022 FFY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</si>
</sst>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10"/>
      <color theme="1"/>
      <name val="Cambria"/>
      <family val="2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55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1" fillId="2" borderId="1" applyNumberFormat="0" applyFont="0" applyAlignment="0" applyProtection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2" xfId="0" applyFont="1" applyBorder="1"/>
    <xf numFmtId="3" fontId="3" fillId="0" borderId="2" xfId="0" applyNumberFormat="1" applyFont="1" applyBorder="1"/>
    <xf numFmtId="0" fontId="3" fillId="0" borderId="6" xfId="0" applyFont="1" applyBorder="1"/>
    <xf numFmtId="3" fontId="3" fillId="0" borderId="6" xfId="0" applyNumberFormat="1" applyFont="1" applyBorder="1"/>
    <xf numFmtId="0" fontId="3" fillId="0" borderId="2" xfId="0" applyFont="1" applyBorder="1" applyAlignment="1">
      <alignment vertical="center" wrapText="1"/>
    </xf>
    <xf numFmtId="0" fontId="3" fillId="0" borderId="0" xfId="0" applyFont="1" applyBorder="1" applyAlignment="1">
      <alignment wrapText="1"/>
    </xf>
    <xf numFmtId="3" fontId="3" fillId="0" borderId="2" xfId="0" applyNumberFormat="1" applyFont="1" applyFill="1" applyBorder="1"/>
    <xf numFmtId="0" fontId="3" fillId="0" borderId="0" xfId="0" applyFont="1" applyFill="1" applyBorder="1" applyAlignment="1">
      <alignment wrapText="1"/>
    </xf>
    <xf numFmtId="3" fontId="0" fillId="0" borderId="0" xfId="0" applyNumberFormat="1"/>
    <xf numFmtId="0" fontId="3" fillId="0" borderId="2" xfId="0" applyFont="1" applyBorder="1" applyAlignment="1">
      <alignment horizont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Fill="1" applyBorder="1"/>
    <xf numFmtId="0" fontId="3" fillId="3" borderId="2" xfId="0" applyFont="1" applyFill="1" applyBorder="1" applyAlignment="1">
      <alignment horizontal="center"/>
    </xf>
    <xf numFmtId="0" fontId="3" fillId="0" borderId="12" xfId="0" applyFont="1" applyBorder="1"/>
    <xf numFmtId="0" fontId="3" fillId="3" borderId="6" xfId="0" applyFont="1" applyFill="1" applyBorder="1" applyAlignment="1">
      <alignment horizontal="center"/>
    </xf>
    <xf numFmtId="0" fontId="3" fillId="0" borderId="0" xfId="0" applyFont="1"/>
    <xf numFmtId="0" fontId="3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2" xfId="0" applyFont="1" applyFill="1" applyBorder="1" applyAlignment="1">
      <alignment horizontal="center"/>
    </xf>
    <xf numFmtId="3" fontId="3" fillId="4" borderId="2" xfId="0" applyNumberFormat="1" applyFont="1" applyFill="1" applyBorder="1"/>
    <xf numFmtId="3" fontId="3" fillId="4" borderId="6" xfId="0" applyNumberFormat="1" applyFont="1" applyFill="1" applyBorder="1"/>
    <xf numFmtId="3" fontId="3" fillId="4" borderId="2" xfId="0" applyNumberFormat="1" applyFont="1" applyFill="1" applyBorder="1" applyAlignment="1"/>
    <xf numFmtId="0" fontId="3" fillId="4" borderId="6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top"/>
    </xf>
    <xf numFmtId="0" fontId="3" fillId="0" borderId="2" xfId="0" applyFont="1" applyFill="1" applyBorder="1" applyAlignment="1">
      <alignment horizontal="center" wrapText="1"/>
    </xf>
    <xf numFmtId="3" fontId="3" fillId="0" borderId="6" xfId="0" applyNumberFormat="1" applyFont="1" applyFill="1" applyBorder="1"/>
    <xf numFmtId="3" fontId="3" fillId="0" borderId="2" xfId="0" applyNumberFormat="1" applyFont="1" applyFill="1" applyBorder="1" applyAlignment="1"/>
    <xf numFmtId="41" fontId="3" fillId="0" borderId="0" xfId="11" applyNumberFormat="1" applyFont="1" applyFill="1" applyBorder="1" applyAlignment="1">
      <alignment wrapText="1"/>
    </xf>
    <xf numFmtId="0" fontId="3" fillId="0" borderId="0" xfId="0" applyFont="1" applyFill="1" applyBorder="1" applyAlignment="1"/>
    <xf numFmtId="41" fontId="3" fillId="0" borderId="9" xfId="0" applyNumberFormat="1" applyFont="1" applyFill="1" applyBorder="1"/>
    <xf numFmtId="0" fontId="3" fillId="0" borderId="9" xfId="0" applyFont="1" applyFill="1" applyBorder="1"/>
    <xf numFmtId="0" fontId="3" fillId="5" borderId="0" xfId="0" applyFont="1" applyFill="1"/>
    <xf numFmtId="0" fontId="0" fillId="5" borderId="0" xfId="0" applyFill="1"/>
    <xf numFmtId="3" fontId="3" fillId="5" borderId="2" xfId="0" applyNumberFormat="1" applyFont="1" applyFill="1" applyBorder="1" applyAlignment="1"/>
    <xf numFmtId="3" fontId="3" fillId="5" borderId="2" xfId="0" applyNumberFormat="1" applyFont="1" applyFill="1" applyBorder="1"/>
    <xf numFmtId="0" fontId="3" fillId="5" borderId="2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wrapText="1"/>
    </xf>
    <xf numFmtId="0" fontId="0" fillId="0" borderId="11" xfId="0" applyFont="1" applyFill="1" applyBorder="1" applyAlignment="1">
      <alignment wrapText="1"/>
    </xf>
    <xf numFmtId="41" fontId="3" fillId="0" borderId="9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 wrapText="1"/>
    </xf>
    <xf numFmtId="0" fontId="0" fillId="5" borderId="5" xfId="0" applyFill="1" applyBorder="1" applyAlignment="1">
      <alignment wrapText="1"/>
    </xf>
    <xf numFmtId="0" fontId="3" fillId="5" borderId="2" xfId="0" applyFont="1" applyFill="1" applyBorder="1" applyAlignment="1">
      <alignment horizontal="center" wrapText="1"/>
    </xf>
    <xf numFmtId="0" fontId="3" fillId="0" borderId="2" xfId="0" applyFont="1" applyBorder="1" applyAlignment="1"/>
    <xf numFmtId="0" fontId="0" fillId="0" borderId="2" xfId="0" applyBorder="1" applyAlignment="1"/>
    <xf numFmtId="0" fontId="3" fillId="0" borderId="2" xfId="0" applyFont="1" applyBorder="1" applyAlignment="1">
      <alignment horizontal="center" wrapText="1"/>
    </xf>
    <xf numFmtId="0" fontId="0" fillId="5" borderId="2" xfId="0" applyFill="1" applyBorder="1" applyAlignment="1">
      <alignment wrapText="1"/>
    </xf>
    <xf numFmtId="0" fontId="3" fillId="0" borderId="2" xfId="0" applyFont="1" applyFill="1" applyBorder="1" applyAlignment="1"/>
    <xf numFmtId="0" fontId="4" fillId="0" borderId="2" xfId="0" applyFont="1" applyFill="1" applyBorder="1" applyAlignment="1"/>
    <xf numFmtId="0" fontId="4" fillId="0" borderId="2" xfId="0" applyFont="1" applyBorder="1" applyAlignment="1"/>
    <xf numFmtId="0" fontId="3" fillId="0" borderId="8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</cellXfs>
  <cellStyles count="12">
    <cellStyle name="Comma" xfId="11" builtinId="3"/>
    <cellStyle name="Comma 2" xfId="1"/>
    <cellStyle name="Comma 2 2" xfId="2"/>
    <cellStyle name="Comma 3" xfId="3"/>
    <cellStyle name="Comma 4" xfId="4"/>
    <cellStyle name="Currency 2" xfId="5"/>
    <cellStyle name="Normal" xfId="0" builtinId="0"/>
    <cellStyle name="Normal 2" xfId="6"/>
    <cellStyle name="Normal 2 2" xfId="7"/>
    <cellStyle name="Normal 3" xfId="8"/>
    <cellStyle name="Note 2" xfId="9"/>
    <cellStyle name="Percent 2" xfId="10"/>
  </cellStyles>
  <dxfs count="0"/>
  <tableStyles count="0" defaultTableStyle="TableStyleMedium2" defaultPivotStyle="PivotStyleLight16"/>
  <colors>
    <mruColors>
      <color rgb="FFCCFFCC"/>
      <color rgb="FFFFCCFF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7"/>
  <sheetViews>
    <sheetView tabSelected="1" zoomScale="104" workbookViewId="0">
      <pane ySplit="9" topLeftCell="A10" activePane="bottomLeft" state="frozen"/>
      <selection pane="bottomLeft" activeCell="C9" sqref="C9"/>
    </sheetView>
  </sheetViews>
  <sheetFormatPr defaultRowHeight="15" x14ac:dyDescent="0.25"/>
  <cols>
    <col min="2" max="2" width="36.140625" customWidth="1"/>
    <col min="3" max="3" width="18" customWidth="1"/>
    <col min="4" max="4" width="9.7109375" customWidth="1"/>
    <col min="5" max="5" width="15.7109375" customWidth="1"/>
    <col min="6" max="6" width="11.140625" customWidth="1"/>
    <col min="7" max="8" width="8.7109375" customWidth="1"/>
    <col min="9" max="9" width="4.5703125" customWidth="1"/>
    <col min="10" max="10" width="8.7109375" customWidth="1"/>
    <col min="11" max="11" width="28.7109375" customWidth="1"/>
  </cols>
  <sheetData>
    <row r="1" spans="1:17" ht="15.75" x14ac:dyDescent="0.25">
      <c r="A1" s="1" t="s">
        <v>0</v>
      </c>
      <c r="I1" s="12"/>
      <c r="J1" s="1" t="s">
        <v>61</v>
      </c>
      <c r="K1" s="22"/>
      <c r="O1" s="34" t="s">
        <v>59</v>
      </c>
    </row>
    <row r="2" spans="1:17" x14ac:dyDescent="0.25">
      <c r="I2" s="12"/>
      <c r="J2" s="22"/>
      <c r="K2" s="22"/>
      <c r="O2" s="34" t="s">
        <v>60</v>
      </c>
    </row>
    <row r="3" spans="1:17" ht="14.45" customHeight="1" x14ac:dyDescent="0.25">
      <c r="A3" s="53" t="s">
        <v>1</v>
      </c>
      <c r="B3" s="53"/>
      <c r="C3" s="53" t="s">
        <v>65</v>
      </c>
      <c r="D3" s="53"/>
      <c r="E3" s="59"/>
      <c r="J3" s="53" t="str">
        <f>A3</f>
        <v>STATE:  VIRGINIA</v>
      </c>
      <c r="K3" s="54"/>
    </row>
    <row r="4" spans="1:17" x14ac:dyDescent="0.25">
      <c r="A4" s="53" t="s">
        <v>35</v>
      </c>
      <c r="B4" s="53"/>
      <c r="C4" s="53" t="s">
        <v>62</v>
      </c>
      <c r="D4" s="53"/>
      <c r="E4" s="59"/>
      <c r="J4" s="53" t="str">
        <f>C3</f>
        <v>Fiscal Year:  2023</v>
      </c>
      <c r="K4" s="54"/>
    </row>
    <row r="5" spans="1:17" x14ac:dyDescent="0.25">
      <c r="A5" s="53" t="s">
        <v>36</v>
      </c>
      <c r="B5" s="53"/>
      <c r="C5" s="53" t="s">
        <v>63</v>
      </c>
      <c r="D5" s="53"/>
      <c r="E5" s="59"/>
      <c r="I5" s="12"/>
    </row>
    <row r="6" spans="1:17" x14ac:dyDescent="0.25">
      <c r="A6" s="53" t="s">
        <v>37</v>
      </c>
      <c r="B6" s="53"/>
      <c r="C6" s="57" t="s">
        <v>66</v>
      </c>
      <c r="D6" s="57"/>
      <c r="E6" s="58"/>
    </row>
    <row r="8" spans="1:17" ht="15" customHeight="1" x14ac:dyDescent="0.25">
      <c r="A8" s="2"/>
      <c r="B8" s="3"/>
      <c r="C8" s="55" t="s">
        <v>2</v>
      </c>
      <c r="D8" s="55"/>
      <c r="E8" s="52" t="s">
        <v>67</v>
      </c>
      <c r="F8" s="55" t="s">
        <v>45</v>
      </c>
      <c r="G8" s="55" t="s">
        <v>46</v>
      </c>
      <c r="H8" s="55"/>
      <c r="I8" s="29"/>
      <c r="J8" s="52" t="s">
        <v>3</v>
      </c>
      <c r="K8" s="52"/>
      <c r="L8" s="52" t="s">
        <v>47</v>
      </c>
      <c r="M8" s="52" t="s">
        <v>48</v>
      </c>
      <c r="N8" s="56"/>
      <c r="O8" s="56"/>
      <c r="P8" s="50" t="s">
        <v>49</v>
      </c>
      <c r="Q8" s="52" t="s">
        <v>50</v>
      </c>
    </row>
    <row r="9" spans="1:17" ht="41.25" customHeight="1" x14ac:dyDescent="0.25">
      <c r="A9" s="60" t="s">
        <v>3</v>
      </c>
      <c r="B9" s="61"/>
      <c r="C9" s="35" t="s">
        <v>38</v>
      </c>
      <c r="D9" s="35" t="s">
        <v>44</v>
      </c>
      <c r="E9" s="52"/>
      <c r="F9" s="55"/>
      <c r="G9" s="13" t="s">
        <v>51</v>
      </c>
      <c r="H9" s="13" t="s">
        <v>52</v>
      </c>
      <c r="I9" s="30"/>
      <c r="J9" s="52"/>
      <c r="K9" s="52"/>
      <c r="L9" s="52"/>
      <c r="M9" s="46" t="s">
        <v>53</v>
      </c>
      <c r="N9" s="46" t="s">
        <v>54</v>
      </c>
      <c r="O9" s="46" t="s">
        <v>55</v>
      </c>
      <c r="P9" s="51"/>
      <c r="Q9" s="52"/>
    </row>
    <row r="10" spans="1:17" x14ac:dyDescent="0.25">
      <c r="A10" s="4">
        <v>1</v>
      </c>
      <c r="B10" s="4" t="s">
        <v>4</v>
      </c>
      <c r="C10" s="10">
        <v>7000000</v>
      </c>
      <c r="D10" s="5">
        <v>0</v>
      </c>
      <c r="E10" s="10">
        <v>2567033</v>
      </c>
      <c r="F10" s="10">
        <f t="shared" ref="F10:F38" si="0">SUM(C10:E10)</f>
        <v>9567033</v>
      </c>
      <c r="G10" s="17" t="s">
        <v>56</v>
      </c>
      <c r="H10" s="17"/>
      <c r="I10" s="31"/>
      <c r="J10" s="4">
        <v>1</v>
      </c>
      <c r="K10" s="4" t="s">
        <v>4</v>
      </c>
      <c r="L10" s="4">
        <v>1258</v>
      </c>
      <c r="M10" s="4"/>
      <c r="N10" s="4"/>
      <c r="O10" s="4"/>
      <c r="P10" s="4">
        <f>M10+N10+O10</f>
        <v>0</v>
      </c>
      <c r="Q10" s="4">
        <f>L10+P10</f>
        <v>1258</v>
      </c>
    </row>
    <row r="11" spans="1:17" ht="14.45" customHeight="1" x14ac:dyDescent="0.25">
      <c r="A11" s="4">
        <v>2</v>
      </c>
      <c r="B11" s="4" t="s">
        <v>5</v>
      </c>
      <c r="C11" s="10">
        <v>7340000</v>
      </c>
      <c r="D11" s="5">
        <v>0</v>
      </c>
      <c r="E11" s="10">
        <v>44073694</v>
      </c>
      <c r="F11" s="10">
        <f t="shared" si="0"/>
        <v>51413694</v>
      </c>
      <c r="G11" s="17" t="s">
        <v>56</v>
      </c>
      <c r="H11" s="17"/>
      <c r="I11" s="31"/>
      <c r="J11" s="4">
        <v>2</v>
      </c>
      <c r="K11" s="4" t="s">
        <v>5</v>
      </c>
      <c r="L11" s="4"/>
      <c r="M11" s="4"/>
      <c r="N11" s="4"/>
      <c r="O11" s="4">
        <v>42622</v>
      </c>
      <c r="P11" s="4">
        <f t="shared" ref="P11:P38" si="1">M11+N11+O11</f>
        <v>42622</v>
      </c>
      <c r="Q11" s="4">
        <f t="shared" ref="Q11:Q38" si="2">L11+P11</f>
        <v>42622</v>
      </c>
    </row>
    <row r="12" spans="1:17" ht="14.45" customHeight="1" x14ac:dyDescent="0.25">
      <c r="A12" s="4">
        <v>3</v>
      </c>
      <c r="B12" s="4" t="s">
        <v>6</v>
      </c>
      <c r="C12" s="10">
        <v>0</v>
      </c>
      <c r="D12" s="5">
        <v>0</v>
      </c>
      <c r="E12" s="10"/>
      <c r="F12" s="10">
        <f t="shared" si="0"/>
        <v>0</v>
      </c>
      <c r="G12" s="17"/>
      <c r="H12" s="17"/>
      <c r="I12" s="31"/>
      <c r="J12" s="4">
        <v>3</v>
      </c>
      <c r="K12" s="4" t="s">
        <v>6</v>
      </c>
      <c r="L12" s="4"/>
      <c r="M12" s="4"/>
      <c r="N12" s="4"/>
      <c r="O12" s="4"/>
      <c r="P12" s="4">
        <f t="shared" si="1"/>
        <v>0</v>
      </c>
      <c r="Q12" s="4">
        <f t="shared" si="2"/>
        <v>0</v>
      </c>
    </row>
    <row r="13" spans="1:17" ht="14.45" customHeight="1" x14ac:dyDescent="0.25">
      <c r="A13" s="4">
        <v>4</v>
      </c>
      <c r="B13" s="4" t="s">
        <v>7</v>
      </c>
      <c r="C13" s="10">
        <v>0</v>
      </c>
      <c r="D13" s="5">
        <v>0</v>
      </c>
      <c r="E13" s="10"/>
      <c r="F13" s="10">
        <f t="shared" si="0"/>
        <v>0</v>
      </c>
      <c r="G13" s="17"/>
      <c r="H13" s="17"/>
      <c r="I13" s="31"/>
      <c r="J13" s="4">
        <v>4</v>
      </c>
      <c r="K13" s="4" t="s">
        <v>7</v>
      </c>
      <c r="L13" s="4"/>
      <c r="M13" s="4"/>
      <c r="N13" s="4"/>
      <c r="O13" s="4"/>
      <c r="P13" s="4">
        <f t="shared" si="1"/>
        <v>0</v>
      </c>
      <c r="Q13" s="4">
        <f t="shared" si="2"/>
        <v>0</v>
      </c>
    </row>
    <row r="14" spans="1:17" ht="14.45" customHeight="1" x14ac:dyDescent="0.25">
      <c r="A14" s="4">
        <v>5</v>
      </c>
      <c r="B14" s="4" t="s">
        <v>8</v>
      </c>
      <c r="C14" s="10">
        <v>100000</v>
      </c>
      <c r="D14" s="5">
        <v>0</v>
      </c>
      <c r="E14" s="10">
        <v>197547</v>
      </c>
      <c r="F14" s="10">
        <f t="shared" si="0"/>
        <v>297547</v>
      </c>
      <c r="G14" s="17" t="s">
        <v>56</v>
      </c>
      <c r="H14" s="17"/>
      <c r="I14" s="31"/>
      <c r="J14" s="4">
        <v>5</v>
      </c>
      <c r="K14" s="4" t="s">
        <v>8</v>
      </c>
      <c r="L14" s="4"/>
      <c r="M14" s="4"/>
      <c r="N14" s="4"/>
      <c r="O14" s="4">
        <v>42</v>
      </c>
      <c r="P14" s="4">
        <f t="shared" si="1"/>
        <v>42</v>
      </c>
      <c r="Q14" s="4">
        <f t="shared" si="2"/>
        <v>42</v>
      </c>
    </row>
    <row r="15" spans="1:17" ht="14.45" customHeight="1" x14ac:dyDescent="0.25">
      <c r="A15" s="4">
        <v>6</v>
      </c>
      <c r="B15" s="4" t="s">
        <v>9</v>
      </c>
      <c r="C15" s="10">
        <v>0</v>
      </c>
      <c r="D15" s="5">
        <v>0</v>
      </c>
      <c r="E15" s="10"/>
      <c r="F15" s="10">
        <f t="shared" si="0"/>
        <v>0</v>
      </c>
      <c r="G15" s="17"/>
      <c r="H15" s="17"/>
      <c r="I15" s="31"/>
      <c r="J15" s="4">
        <v>6</v>
      </c>
      <c r="K15" s="4" t="s">
        <v>9</v>
      </c>
      <c r="L15" s="4"/>
      <c r="M15" s="4"/>
      <c r="N15" s="4"/>
      <c r="O15" s="4"/>
      <c r="P15" s="4">
        <f t="shared" si="1"/>
        <v>0</v>
      </c>
      <c r="Q15" s="4">
        <f t="shared" si="2"/>
        <v>0</v>
      </c>
    </row>
    <row r="16" spans="1:17" ht="14.45" customHeight="1" x14ac:dyDescent="0.25">
      <c r="A16" s="4">
        <v>7</v>
      </c>
      <c r="B16" s="4" t="s">
        <v>10</v>
      </c>
      <c r="C16" s="10">
        <v>0</v>
      </c>
      <c r="D16" s="5">
        <v>0</v>
      </c>
      <c r="E16" s="10"/>
      <c r="F16" s="10">
        <f t="shared" si="0"/>
        <v>0</v>
      </c>
      <c r="G16" s="17"/>
      <c r="H16" s="17"/>
      <c r="I16" s="31"/>
      <c r="J16" s="4">
        <v>7</v>
      </c>
      <c r="K16" s="4" t="s">
        <v>10</v>
      </c>
      <c r="L16" s="4"/>
      <c r="M16" s="4"/>
      <c r="N16" s="4"/>
      <c r="O16" s="4"/>
      <c r="P16" s="4">
        <f t="shared" si="1"/>
        <v>0</v>
      </c>
      <c r="Q16" s="4">
        <f t="shared" si="2"/>
        <v>0</v>
      </c>
    </row>
    <row r="17" spans="1:17" ht="14.45" customHeight="1" x14ac:dyDescent="0.25">
      <c r="A17" s="4">
        <v>8</v>
      </c>
      <c r="B17" s="4" t="s">
        <v>11</v>
      </c>
      <c r="C17" s="10">
        <v>0</v>
      </c>
      <c r="D17" s="5">
        <v>0</v>
      </c>
      <c r="E17" s="10"/>
      <c r="F17" s="10">
        <f t="shared" si="0"/>
        <v>0</v>
      </c>
      <c r="G17" s="17"/>
      <c r="H17" s="17"/>
      <c r="I17" s="31"/>
      <c r="J17" s="4">
        <v>8</v>
      </c>
      <c r="K17" s="4" t="s">
        <v>11</v>
      </c>
      <c r="L17" s="4"/>
      <c r="M17" s="4"/>
      <c r="N17" s="4"/>
      <c r="O17" s="4"/>
      <c r="P17" s="4">
        <f t="shared" si="1"/>
        <v>0</v>
      </c>
      <c r="Q17" s="4">
        <f t="shared" si="2"/>
        <v>0</v>
      </c>
    </row>
    <row r="18" spans="1:17" ht="14.45" customHeight="1" x14ac:dyDescent="0.25">
      <c r="A18" s="4">
        <v>9</v>
      </c>
      <c r="B18" s="4" t="s">
        <v>12</v>
      </c>
      <c r="C18" s="10">
        <v>0</v>
      </c>
      <c r="D18" s="5">
        <v>0</v>
      </c>
      <c r="E18" s="10"/>
      <c r="F18" s="10">
        <f t="shared" si="0"/>
        <v>0</v>
      </c>
      <c r="G18" s="17"/>
      <c r="H18" s="17"/>
      <c r="I18" s="31"/>
      <c r="J18" s="4">
        <v>9</v>
      </c>
      <c r="K18" s="4" t="s">
        <v>12</v>
      </c>
      <c r="L18" s="4"/>
      <c r="M18" s="4"/>
      <c r="N18" s="4"/>
      <c r="O18" s="4"/>
      <c r="P18" s="4">
        <f t="shared" si="1"/>
        <v>0</v>
      </c>
      <c r="Q18" s="4">
        <f t="shared" si="2"/>
        <v>0</v>
      </c>
    </row>
    <row r="19" spans="1:17" ht="14.45" customHeight="1" x14ac:dyDescent="0.25">
      <c r="A19" s="4">
        <v>10</v>
      </c>
      <c r="B19" s="4" t="s">
        <v>13</v>
      </c>
      <c r="C19" s="10">
        <v>950000</v>
      </c>
      <c r="D19" s="5">
        <v>0</v>
      </c>
      <c r="E19" s="10">
        <v>3065827</v>
      </c>
      <c r="F19" s="10">
        <f t="shared" si="0"/>
        <v>4015827</v>
      </c>
      <c r="G19" s="17" t="s">
        <v>56</v>
      </c>
      <c r="H19" s="17"/>
      <c r="I19" s="31"/>
      <c r="J19" s="4">
        <v>10</v>
      </c>
      <c r="K19" s="4" t="s">
        <v>13</v>
      </c>
      <c r="L19" s="4"/>
      <c r="M19" s="4"/>
      <c r="N19" s="4"/>
      <c r="O19" s="4">
        <v>76</v>
      </c>
      <c r="P19" s="4">
        <f t="shared" si="1"/>
        <v>76</v>
      </c>
      <c r="Q19" s="4">
        <f t="shared" si="2"/>
        <v>76</v>
      </c>
    </row>
    <row r="20" spans="1:17" ht="14.45" customHeight="1" x14ac:dyDescent="0.25">
      <c r="A20" s="4">
        <v>11</v>
      </c>
      <c r="B20" s="4" t="s">
        <v>14</v>
      </c>
      <c r="C20" s="10">
        <v>5900000</v>
      </c>
      <c r="D20" s="45">
        <v>9419998</v>
      </c>
      <c r="E20" s="10">
        <v>36028472</v>
      </c>
      <c r="F20" s="10">
        <f t="shared" si="0"/>
        <v>51348470</v>
      </c>
      <c r="G20" s="17" t="s">
        <v>56</v>
      </c>
      <c r="H20" s="17"/>
      <c r="I20" s="31"/>
      <c r="J20" s="4">
        <v>11</v>
      </c>
      <c r="K20" s="4" t="s">
        <v>14</v>
      </c>
      <c r="L20" s="4">
        <v>4958</v>
      </c>
      <c r="M20" s="4"/>
      <c r="N20" s="4"/>
      <c r="O20" s="4"/>
      <c r="P20" s="4">
        <f t="shared" si="1"/>
        <v>0</v>
      </c>
      <c r="Q20" s="4">
        <f t="shared" si="2"/>
        <v>4958</v>
      </c>
    </row>
    <row r="21" spans="1:17" ht="14.45" customHeight="1" x14ac:dyDescent="0.25">
      <c r="A21" s="4">
        <v>12</v>
      </c>
      <c r="B21" s="4" t="s">
        <v>15</v>
      </c>
      <c r="C21" s="10">
        <v>0</v>
      </c>
      <c r="D21" s="5">
        <v>0</v>
      </c>
      <c r="E21" s="10"/>
      <c r="F21" s="10">
        <f t="shared" si="0"/>
        <v>0</v>
      </c>
      <c r="G21" s="17"/>
      <c r="H21" s="17"/>
      <c r="I21" s="31"/>
      <c r="J21" s="4">
        <v>12</v>
      </c>
      <c r="K21" s="4" t="s">
        <v>15</v>
      </c>
      <c r="L21" s="4"/>
      <c r="M21" s="4"/>
      <c r="N21" s="4"/>
      <c r="O21" s="4"/>
      <c r="P21" s="4">
        <f t="shared" si="1"/>
        <v>0</v>
      </c>
      <c r="Q21" s="4">
        <f t="shared" si="2"/>
        <v>0</v>
      </c>
    </row>
    <row r="22" spans="1:17" ht="14.45" customHeight="1" x14ac:dyDescent="0.25">
      <c r="A22" s="4">
        <v>13</v>
      </c>
      <c r="B22" s="4" t="s">
        <v>16</v>
      </c>
      <c r="C22" s="10">
        <v>4185189</v>
      </c>
      <c r="D22" s="5"/>
      <c r="E22" s="10">
        <v>1031123</v>
      </c>
      <c r="F22" s="10">
        <f t="shared" si="0"/>
        <v>5216312</v>
      </c>
      <c r="G22" s="17" t="s">
        <v>56</v>
      </c>
      <c r="H22" s="17"/>
      <c r="I22" s="31"/>
      <c r="J22" s="4">
        <v>13</v>
      </c>
      <c r="K22" s="4" t="s">
        <v>16</v>
      </c>
      <c r="L22" s="4"/>
      <c r="M22" s="4"/>
      <c r="N22" s="4"/>
      <c r="O22" s="4">
        <v>4141</v>
      </c>
      <c r="P22" s="4">
        <f t="shared" si="1"/>
        <v>4141</v>
      </c>
      <c r="Q22" s="4">
        <f t="shared" si="2"/>
        <v>4141</v>
      </c>
    </row>
    <row r="23" spans="1:17" ht="14.45" customHeight="1" x14ac:dyDescent="0.25">
      <c r="A23" s="4">
        <v>14</v>
      </c>
      <c r="B23" s="4" t="s">
        <v>17</v>
      </c>
      <c r="C23" s="10">
        <v>0</v>
      </c>
      <c r="D23" s="5">
        <v>0</v>
      </c>
      <c r="E23" s="10"/>
      <c r="F23" s="10">
        <f t="shared" si="0"/>
        <v>0</v>
      </c>
      <c r="G23" s="17"/>
      <c r="H23" s="17"/>
      <c r="I23" s="31"/>
      <c r="J23" s="4">
        <v>14</v>
      </c>
      <c r="K23" s="4" t="s">
        <v>17</v>
      </c>
      <c r="L23" s="4"/>
      <c r="M23" s="4"/>
      <c r="N23" s="4"/>
      <c r="O23" s="4"/>
      <c r="P23" s="4">
        <f t="shared" si="1"/>
        <v>0</v>
      </c>
      <c r="Q23" s="4">
        <f t="shared" si="2"/>
        <v>0</v>
      </c>
    </row>
    <row r="24" spans="1:17" x14ac:dyDescent="0.25">
      <c r="A24" s="4">
        <v>15</v>
      </c>
      <c r="B24" s="4" t="s">
        <v>18</v>
      </c>
      <c r="C24" s="10">
        <v>0</v>
      </c>
      <c r="D24" s="5">
        <v>0</v>
      </c>
      <c r="E24" s="10"/>
      <c r="F24" s="10">
        <f t="shared" si="0"/>
        <v>0</v>
      </c>
      <c r="G24" s="17"/>
      <c r="H24" s="17"/>
      <c r="I24" s="31"/>
      <c r="J24" s="4">
        <v>15</v>
      </c>
      <c r="K24" s="4" t="s">
        <v>18</v>
      </c>
      <c r="L24" s="4"/>
      <c r="M24" s="4"/>
      <c r="N24" s="4"/>
      <c r="O24" s="4"/>
      <c r="P24" s="4">
        <f t="shared" si="1"/>
        <v>0</v>
      </c>
      <c r="Q24" s="4">
        <f t="shared" si="2"/>
        <v>0</v>
      </c>
    </row>
    <row r="25" spans="1:17" x14ac:dyDescent="0.25">
      <c r="A25" s="4">
        <v>16</v>
      </c>
      <c r="B25" s="4" t="s">
        <v>19</v>
      </c>
      <c r="C25" s="10">
        <v>0</v>
      </c>
      <c r="D25" s="5">
        <v>0</v>
      </c>
      <c r="E25" s="10"/>
      <c r="F25" s="10">
        <f t="shared" si="0"/>
        <v>0</v>
      </c>
      <c r="G25" s="17"/>
      <c r="H25" s="17"/>
      <c r="I25" s="31"/>
      <c r="J25" s="4">
        <v>16</v>
      </c>
      <c r="K25" s="4" t="s">
        <v>19</v>
      </c>
      <c r="L25" s="4"/>
      <c r="M25" s="4"/>
      <c r="N25" s="4"/>
      <c r="O25" s="4"/>
      <c r="P25" s="4">
        <f t="shared" si="1"/>
        <v>0</v>
      </c>
      <c r="Q25" s="4">
        <f t="shared" si="2"/>
        <v>0</v>
      </c>
    </row>
    <row r="26" spans="1:17" x14ac:dyDescent="0.25">
      <c r="A26" s="4">
        <v>17</v>
      </c>
      <c r="B26" s="4" t="s">
        <v>20</v>
      </c>
      <c r="C26" s="10">
        <v>0</v>
      </c>
      <c r="D26" s="5">
        <v>0</v>
      </c>
      <c r="E26" s="10"/>
      <c r="F26" s="10">
        <f t="shared" si="0"/>
        <v>0</v>
      </c>
      <c r="G26" s="17"/>
      <c r="H26" s="17"/>
      <c r="I26" s="31"/>
      <c r="J26" s="4">
        <v>17</v>
      </c>
      <c r="K26" s="4" t="s">
        <v>20</v>
      </c>
      <c r="L26" s="4"/>
      <c r="M26" s="4"/>
      <c r="N26" s="4"/>
      <c r="O26" s="4"/>
      <c r="P26" s="4">
        <f t="shared" si="1"/>
        <v>0</v>
      </c>
      <c r="Q26" s="4">
        <f t="shared" si="2"/>
        <v>0</v>
      </c>
    </row>
    <row r="27" spans="1:17" x14ac:dyDescent="0.25">
      <c r="A27" s="4">
        <v>18</v>
      </c>
      <c r="B27" s="4" t="s">
        <v>21</v>
      </c>
      <c r="C27" s="10">
        <v>0</v>
      </c>
      <c r="D27" s="5">
        <v>0</v>
      </c>
      <c r="E27" s="10"/>
      <c r="F27" s="10">
        <f t="shared" si="0"/>
        <v>0</v>
      </c>
      <c r="G27" s="17"/>
      <c r="H27" s="17"/>
      <c r="I27" s="31"/>
      <c r="J27" s="4">
        <v>18</v>
      </c>
      <c r="K27" s="4" t="s">
        <v>21</v>
      </c>
      <c r="L27" s="4"/>
      <c r="M27" s="4"/>
      <c r="N27" s="4"/>
      <c r="O27" s="4"/>
      <c r="P27" s="4">
        <f t="shared" si="1"/>
        <v>0</v>
      </c>
      <c r="Q27" s="4">
        <f t="shared" si="2"/>
        <v>0</v>
      </c>
    </row>
    <row r="28" spans="1:17" x14ac:dyDescent="0.25">
      <c r="A28" s="4">
        <v>19</v>
      </c>
      <c r="B28" s="4" t="s">
        <v>22</v>
      </c>
      <c r="C28" s="10">
        <v>0</v>
      </c>
      <c r="D28" s="5">
        <v>0</v>
      </c>
      <c r="E28" s="10"/>
      <c r="F28" s="10">
        <f t="shared" si="0"/>
        <v>0</v>
      </c>
      <c r="G28" s="17"/>
      <c r="H28" s="17"/>
      <c r="I28" s="31"/>
      <c r="J28" s="4">
        <v>19</v>
      </c>
      <c r="K28" s="4" t="s">
        <v>22</v>
      </c>
      <c r="L28" s="4"/>
      <c r="M28" s="4"/>
      <c r="N28" s="4"/>
      <c r="O28" s="4"/>
      <c r="P28" s="4">
        <f t="shared" si="1"/>
        <v>0</v>
      </c>
      <c r="Q28" s="4">
        <f t="shared" si="2"/>
        <v>0</v>
      </c>
    </row>
    <row r="29" spans="1:17" x14ac:dyDescent="0.25">
      <c r="A29" s="4">
        <v>20</v>
      </c>
      <c r="B29" s="4" t="s">
        <v>23</v>
      </c>
      <c r="C29" s="10">
        <v>2300000</v>
      </c>
      <c r="D29" s="5">
        <v>0</v>
      </c>
      <c r="E29" s="10">
        <v>1116282</v>
      </c>
      <c r="F29" s="10">
        <f t="shared" si="0"/>
        <v>3416282</v>
      </c>
      <c r="G29" s="17" t="s">
        <v>56</v>
      </c>
      <c r="H29" s="17"/>
      <c r="I29" s="31"/>
      <c r="J29" s="4">
        <v>20</v>
      </c>
      <c r="K29" s="18" t="s">
        <v>23</v>
      </c>
      <c r="L29" s="18">
        <v>761</v>
      </c>
      <c r="M29" s="18"/>
      <c r="N29" s="18"/>
      <c r="O29" s="18">
        <v>3582</v>
      </c>
      <c r="P29" s="18">
        <f t="shared" si="1"/>
        <v>3582</v>
      </c>
      <c r="Q29" s="18">
        <f t="shared" si="2"/>
        <v>4343</v>
      </c>
    </row>
    <row r="30" spans="1:17" x14ac:dyDescent="0.25">
      <c r="A30" s="4">
        <v>21</v>
      </c>
      <c r="B30" s="4" t="s">
        <v>24</v>
      </c>
      <c r="C30" s="10">
        <v>3530500</v>
      </c>
      <c r="D30" s="5">
        <v>0</v>
      </c>
      <c r="E30" s="10">
        <v>845182</v>
      </c>
      <c r="F30" s="10">
        <f t="shared" si="0"/>
        <v>4375682</v>
      </c>
      <c r="G30" s="17" t="s">
        <v>56</v>
      </c>
      <c r="H30" s="17" t="s">
        <v>56</v>
      </c>
      <c r="I30" s="31"/>
      <c r="J30" s="4">
        <v>21</v>
      </c>
      <c r="K30" s="4" t="s">
        <v>24</v>
      </c>
      <c r="L30" s="4"/>
      <c r="M30" s="4"/>
      <c r="N30" s="4"/>
      <c r="O30" s="4">
        <v>4416</v>
      </c>
      <c r="P30" s="4">
        <f t="shared" si="1"/>
        <v>4416</v>
      </c>
      <c r="Q30" s="4">
        <f t="shared" si="2"/>
        <v>4416</v>
      </c>
    </row>
    <row r="31" spans="1:17" x14ac:dyDescent="0.25">
      <c r="A31" s="4">
        <v>22</v>
      </c>
      <c r="B31" s="4" t="s">
        <v>25</v>
      </c>
      <c r="C31" s="10">
        <v>9907950</v>
      </c>
      <c r="D31" s="45">
        <v>6356285</v>
      </c>
      <c r="E31" s="10">
        <v>21667895</v>
      </c>
      <c r="F31" s="10">
        <f t="shared" si="0"/>
        <v>37932130</v>
      </c>
      <c r="G31" s="17" t="s">
        <v>56</v>
      </c>
      <c r="H31" s="17"/>
      <c r="I31" s="31"/>
      <c r="J31" s="4">
        <v>22</v>
      </c>
      <c r="K31" s="4" t="s">
        <v>25</v>
      </c>
      <c r="L31" s="4">
        <v>58234</v>
      </c>
      <c r="M31" s="4"/>
      <c r="N31" s="4"/>
      <c r="O31" s="4"/>
      <c r="P31" s="4">
        <f t="shared" si="1"/>
        <v>0</v>
      </c>
      <c r="Q31" s="4">
        <f t="shared" si="2"/>
        <v>58234</v>
      </c>
    </row>
    <row r="32" spans="1:17" x14ac:dyDescent="0.25">
      <c r="A32" s="4">
        <v>23</v>
      </c>
      <c r="B32" s="4" t="s">
        <v>26</v>
      </c>
      <c r="C32" s="10">
        <v>0</v>
      </c>
      <c r="D32" s="5">
        <v>0</v>
      </c>
      <c r="E32" s="10"/>
      <c r="F32" s="10">
        <f t="shared" si="0"/>
        <v>0</v>
      </c>
      <c r="G32" s="17"/>
      <c r="H32" s="17"/>
      <c r="I32" s="31"/>
      <c r="J32" s="4">
        <v>23</v>
      </c>
      <c r="K32" s="4" t="s">
        <v>26</v>
      </c>
      <c r="L32" s="4"/>
      <c r="M32" s="4"/>
      <c r="N32" s="4"/>
      <c r="O32" s="4"/>
      <c r="P32" s="4">
        <f t="shared" si="1"/>
        <v>0</v>
      </c>
      <c r="Q32" s="4">
        <f t="shared" si="2"/>
        <v>0</v>
      </c>
    </row>
    <row r="33" spans="1:17" x14ac:dyDescent="0.25">
      <c r="A33" s="4">
        <v>24</v>
      </c>
      <c r="B33" s="4" t="s">
        <v>27</v>
      </c>
      <c r="C33" s="10">
        <v>0</v>
      </c>
      <c r="D33" s="5">
        <v>0</v>
      </c>
      <c r="E33" s="10"/>
      <c r="F33" s="10">
        <f t="shared" si="0"/>
        <v>0</v>
      </c>
      <c r="G33" s="17"/>
      <c r="H33" s="17"/>
      <c r="I33" s="31"/>
      <c r="J33" s="4">
        <v>24</v>
      </c>
      <c r="K33" s="4" t="s">
        <v>27</v>
      </c>
      <c r="L33" s="4"/>
      <c r="M33" s="4"/>
      <c r="N33" s="4"/>
      <c r="O33" s="4"/>
      <c r="P33" s="4">
        <f t="shared" si="1"/>
        <v>0</v>
      </c>
      <c r="Q33" s="4">
        <f t="shared" si="2"/>
        <v>0</v>
      </c>
    </row>
    <row r="34" spans="1:17" x14ac:dyDescent="0.25">
      <c r="A34" s="4">
        <v>25</v>
      </c>
      <c r="B34" s="4" t="s">
        <v>28</v>
      </c>
      <c r="C34" s="10">
        <v>0</v>
      </c>
      <c r="D34" s="5">
        <v>0</v>
      </c>
      <c r="E34" s="10"/>
      <c r="F34" s="10">
        <f t="shared" si="0"/>
        <v>0</v>
      </c>
      <c r="G34" s="17"/>
      <c r="H34" s="17"/>
      <c r="I34" s="31"/>
      <c r="J34" s="4">
        <v>25</v>
      </c>
      <c r="K34" s="4" t="s">
        <v>28</v>
      </c>
      <c r="L34" s="4"/>
      <c r="M34" s="4"/>
      <c r="N34" s="4"/>
      <c r="O34" s="4"/>
      <c r="P34" s="4">
        <f t="shared" si="1"/>
        <v>0</v>
      </c>
      <c r="Q34" s="4">
        <f t="shared" si="2"/>
        <v>0</v>
      </c>
    </row>
    <row r="35" spans="1:17" x14ac:dyDescent="0.25">
      <c r="A35" s="4">
        <v>26</v>
      </c>
      <c r="B35" s="4" t="s">
        <v>29</v>
      </c>
      <c r="C35" s="10">
        <v>0</v>
      </c>
      <c r="D35" s="5">
        <v>0</v>
      </c>
      <c r="E35" s="10"/>
      <c r="F35" s="10">
        <f t="shared" si="0"/>
        <v>0</v>
      </c>
      <c r="G35" s="17"/>
      <c r="H35" s="17"/>
      <c r="I35" s="31"/>
      <c r="J35" s="4">
        <v>26</v>
      </c>
      <c r="K35" s="4" t="s">
        <v>29</v>
      </c>
      <c r="L35" s="4"/>
      <c r="M35" s="4"/>
      <c r="N35" s="4"/>
      <c r="O35" s="4"/>
      <c r="P35" s="4">
        <f t="shared" si="1"/>
        <v>0</v>
      </c>
      <c r="Q35" s="4">
        <f t="shared" si="2"/>
        <v>0</v>
      </c>
    </row>
    <row r="36" spans="1:17" x14ac:dyDescent="0.25">
      <c r="A36" s="4">
        <v>27</v>
      </c>
      <c r="B36" s="4" t="s">
        <v>30</v>
      </c>
      <c r="C36" s="10">
        <v>0</v>
      </c>
      <c r="D36" s="5">
        <v>0</v>
      </c>
      <c r="E36" s="10"/>
      <c r="F36" s="10">
        <f t="shared" si="0"/>
        <v>0</v>
      </c>
      <c r="G36" s="17"/>
      <c r="H36" s="17"/>
      <c r="I36" s="31"/>
      <c r="J36" s="4">
        <v>27</v>
      </c>
      <c r="K36" s="4" t="s">
        <v>30</v>
      </c>
      <c r="L36" s="4"/>
      <c r="M36" s="4"/>
      <c r="N36" s="4"/>
      <c r="O36" s="4"/>
      <c r="P36" s="4">
        <f t="shared" si="1"/>
        <v>0</v>
      </c>
      <c r="Q36" s="4">
        <f t="shared" si="2"/>
        <v>0</v>
      </c>
    </row>
    <row r="37" spans="1:17" x14ac:dyDescent="0.25">
      <c r="A37" s="4">
        <v>28</v>
      </c>
      <c r="B37" s="4" t="s">
        <v>31</v>
      </c>
      <c r="C37" s="10"/>
      <c r="D37" s="5">
        <v>0</v>
      </c>
      <c r="E37" s="10"/>
      <c r="F37" s="10">
        <f t="shared" si="0"/>
        <v>0</v>
      </c>
      <c r="G37" s="17"/>
      <c r="H37" s="17"/>
      <c r="I37" s="31"/>
      <c r="J37" s="4">
        <v>28</v>
      </c>
      <c r="K37" s="4" t="s">
        <v>31</v>
      </c>
      <c r="L37" s="4"/>
      <c r="M37" s="4"/>
      <c r="N37" s="4"/>
      <c r="O37" s="4"/>
      <c r="P37" s="4">
        <f t="shared" si="1"/>
        <v>0</v>
      </c>
      <c r="Q37" s="4">
        <f t="shared" si="2"/>
        <v>0</v>
      </c>
    </row>
    <row r="38" spans="1:17" x14ac:dyDescent="0.25">
      <c r="A38" s="4">
        <v>29</v>
      </c>
      <c r="B38" s="4" t="s">
        <v>32</v>
      </c>
      <c r="C38" s="10">
        <v>0</v>
      </c>
      <c r="D38" s="5">
        <v>0</v>
      </c>
      <c r="E38" s="10"/>
      <c r="F38" s="10">
        <f t="shared" si="0"/>
        <v>0</v>
      </c>
      <c r="G38" s="17"/>
      <c r="H38" s="17"/>
      <c r="I38" s="31"/>
      <c r="J38" s="4">
        <v>29</v>
      </c>
      <c r="K38" s="4" t="s">
        <v>58</v>
      </c>
      <c r="L38" s="4"/>
      <c r="M38" s="4"/>
      <c r="N38" s="4"/>
      <c r="O38" s="4"/>
      <c r="P38" s="4">
        <f t="shared" si="1"/>
        <v>0</v>
      </c>
      <c r="Q38" s="4">
        <f t="shared" si="2"/>
        <v>0</v>
      </c>
    </row>
    <row r="39" spans="1:17" x14ac:dyDescent="0.25">
      <c r="A39" s="4">
        <v>30</v>
      </c>
      <c r="B39" s="4" t="s">
        <v>33</v>
      </c>
      <c r="C39" s="10">
        <f>SUM(C10:C38)</f>
        <v>41213639</v>
      </c>
      <c r="D39" s="5">
        <f>SUM(D10:D38)</f>
        <v>15776283</v>
      </c>
      <c r="E39" s="10">
        <f>SUM(E10:E38)</f>
        <v>110593055</v>
      </c>
      <c r="F39" s="10">
        <f>SUM(F10:F38)</f>
        <v>167582977</v>
      </c>
      <c r="G39" s="25"/>
      <c r="H39" s="19"/>
      <c r="I39" s="32"/>
      <c r="J39" s="4">
        <v>30</v>
      </c>
      <c r="K39" s="20" t="s">
        <v>57</v>
      </c>
      <c r="L39" s="4">
        <f>SUM(L10:L38)</f>
        <v>65211</v>
      </c>
      <c r="M39" s="4">
        <v>0</v>
      </c>
      <c r="N39" s="4">
        <v>0</v>
      </c>
      <c r="O39" s="4">
        <f>SUM(O11:O38)</f>
        <v>54879</v>
      </c>
      <c r="P39" s="4">
        <f>SUM(P11:P38)</f>
        <v>54879</v>
      </c>
      <c r="Q39" s="4">
        <f>SUM(Q10:Q38)</f>
        <v>120090</v>
      </c>
    </row>
    <row r="40" spans="1:17" x14ac:dyDescent="0.25">
      <c r="A40" s="4">
        <v>31</v>
      </c>
      <c r="B40" s="6" t="s">
        <v>39</v>
      </c>
      <c r="C40" s="36">
        <f>300000</f>
        <v>300000</v>
      </c>
      <c r="D40" s="7">
        <v>0</v>
      </c>
      <c r="E40" s="26"/>
      <c r="F40" s="27"/>
      <c r="G40" s="21"/>
      <c r="H40" s="21"/>
      <c r="I40" s="32"/>
      <c r="J40" s="22"/>
      <c r="K40" s="22"/>
      <c r="L40" s="22"/>
      <c r="M40" s="22"/>
      <c r="N40" s="22"/>
      <c r="O40" s="22"/>
      <c r="P40" s="22"/>
      <c r="Q40" s="22"/>
    </row>
    <row r="41" spans="1:17" ht="24.6" customHeight="1" x14ac:dyDescent="0.25">
      <c r="A41" s="4">
        <v>32</v>
      </c>
      <c r="B41" s="8" t="s">
        <v>34</v>
      </c>
      <c r="C41" s="37">
        <f>C39+C40</f>
        <v>41513639</v>
      </c>
      <c r="D41" s="44">
        <f>D39+D40</f>
        <v>15776283</v>
      </c>
      <c r="E41" s="28"/>
      <c r="F41" s="28"/>
      <c r="G41" s="23"/>
      <c r="H41" s="23"/>
      <c r="I41" s="33"/>
      <c r="J41" s="24"/>
      <c r="K41" s="24"/>
      <c r="L41" s="24"/>
      <c r="M41" s="24"/>
      <c r="N41" s="24"/>
      <c r="O41" s="24"/>
      <c r="P41" s="24"/>
      <c r="Q41" s="24"/>
    </row>
    <row r="42" spans="1:17" ht="18.75" customHeight="1" x14ac:dyDescent="0.25">
      <c r="A42" s="16"/>
      <c r="B42" s="9"/>
      <c r="C42" s="9"/>
      <c r="D42" s="38"/>
      <c r="E42" s="39"/>
      <c r="F42" s="11"/>
      <c r="G42" s="11"/>
      <c r="H42" s="47"/>
      <c r="I42" s="48"/>
      <c r="J42" s="9"/>
    </row>
    <row r="43" spans="1:17" x14ac:dyDescent="0.25">
      <c r="A43" s="14" t="s">
        <v>40</v>
      </c>
      <c r="B43" s="14"/>
      <c r="C43" s="14" t="s">
        <v>41</v>
      </c>
      <c r="D43" s="40"/>
      <c r="E43" s="41"/>
      <c r="F43" s="41"/>
      <c r="G43" s="40"/>
      <c r="H43" s="49"/>
      <c r="I43" s="49"/>
      <c r="J43" s="14"/>
    </row>
    <row r="44" spans="1:17" x14ac:dyDescent="0.25">
      <c r="A44" s="14" t="s">
        <v>42</v>
      </c>
      <c r="B44" s="14"/>
      <c r="C44" s="14" t="s">
        <v>64</v>
      </c>
      <c r="D44" s="14"/>
      <c r="E44" s="14"/>
      <c r="F44" s="14"/>
      <c r="G44" s="14"/>
      <c r="H44" s="14"/>
      <c r="I44" s="14"/>
      <c r="J44" s="14"/>
    </row>
    <row r="45" spans="1:17" x14ac:dyDescent="0.25">
      <c r="A45" s="15" t="s">
        <v>43</v>
      </c>
      <c r="B45" s="15"/>
      <c r="C45" s="15"/>
      <c r="D45" s="15"/>
      <c r="E45" s="15"/>
      <c r="F45" s="15"/>
      <c r="G45" s="15"/>
      <c r="H45" s="15"/>
      <c r="I45" s="15"/>
      <c r="J45" s="15"/>
    </row>
    <row r="47" spans="1:17" x14ac:dyDescent="0.25">
      <c r="A47" s="42" t="s">
        <v>68</v>
      </c>
      <c r="B47" s="43"/>
      <c r="C47" s="43"/>
      <c r="D47" s="43"/>
    </row>
  </sheetData>
  <mergeCells count="22">
    <mergeCell ref="A6:B6"/>
    <mergeCell ref="C6:E6"/>
    <mergeCell ref="C8:D8"/>
    <mergeCell ref="E8:E9"/>
    <mergeCell ref="A3:B3"/>
    <mergeCell ref="C3:E3"/>
    <mergeCell ref="A4:B4"/>
    <mergeCell ref="C4:E4"/>
    <mergeCell ref="A5:B5"/>
    <mergeCell ref="C5:E5"/>
    <mergeCell ref="A9:B9"/>
    <mergeCell ref="F8:F9"/>
    <mergeCell ref="G8:H8"/>
    <mergeCell ref="J8:K9"/>
    <mergeCell ref="L8:L9"/>
    <mergeCell ref="M8:O8"/>
    <mergeCell ref="H42:I42"/>
    <mergeCell ref="H43:I43"/>
    <mergeCell ref="P8:P9"/>
    <mergeCell ref="Q8:Q9"/>
    <mergeCell ref="J3:K3"/>
    <mergeCell ref="J4:K4"/>
  </mergeCells>
  <pageMargins left="0" right="0" top="0" bottom="0" header="0" footer="0"/>
  <pageSetup paperSize="5" scale="8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C1D9BC8D67824186ABB1D741051EF9" ma:contentTypeVersion="13" ma:contentTypeDescription="Create a new document." ma:contentTypeScope="" ma:versionID="7aa269ab437038d14f6762dff7e9f371">
  <xsd:schema xmlns:xsd="http://www.w3.org/2001/XMLSchema" xmlns:xs="http://www.w3.org/2001/XMLSchema" xmlns:p="http://schemas.microsoft.com/office/2006/metadata/properties" xmlns:ns2="6cec7a10-ed20-4bcc-b6f5-c9a2d0342f03" xmlns:ns3="4c99dce1-c0bd-4220-96c8-69c1e7662a54" targetNamespace="http://schemas.microsoft.com/office/2006/metadata/properties" ma:root="true" ma:fieldsID="cd73b2a31ef334369b222b35accb8f25" ns2:_="" ns3:_="">
    <xsd:import namespace="6cec7a10-ed20-4bcc-b6f5-c9a2d0342f03"/>
    <xsd:import namespace="4c99dce1-c0bd-4220-96c8-69c1e7662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c7a10-ed20-4bcc-b6f5-c9a2d0342f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9dce1-c0bd-4220-96c8-69c1e7662a5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5e7c63d-b86d-49f9-bff2-37bd2990656b}" ma:internalName="TaxCatchAll" ma:showField="CatchAllData" ma:web="4c99dce1-c0bd-4220-96c8-69c1e7662a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99dce1-c0bd-4220-96c8-69c1e7662a54" xsi:nil="true"/>
    <lcf76f155ced4ddcb4097134ff3c332f xmlns="6cec7a10-ed20-4bcc-b6f5-c9a2d0342f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10D45B8-C0D8-4D63-AD4A-1C450583A71A}"/>
</file>

<file path=customXml/itemProps2.xml><?xml version="1.0" encoding="utf-8"?>
<ds:datastoreItem xmlns:ds="http://schemas.openxmlformats.org/officeDocument/2006/customXml" ds:itemID="{0101A02E-2D6B-4CBC-B8EE-3F73B77CF559}"/>
</file>

<file path=customXml/itemProps3.xml><?xml version="1.0" encoding="utf-8"?>
<ds:datastoreItem xmlns:ds="http://schemas.openxmlformats.org/officeDocument/2006/customXml" ds:itemID="{E3CCD6B6-C7AE-400A-B1EA-2EE44BA669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FY23 Pre-Expend Report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Zeoli, Kelly (VDSS)</dc:creator>
  <cp:lastModifiedBy>VITA Program</cp:lastModifiedBy>
  <dcterms:created xsi:type="dcterms:W3CDTF">2018-07-19T17:57:23Z</dcterms:created>
  <dcterms:modified xsi:type="dcterms:W3CDTF">2022-08-31T11:35:06Z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0x0101006FC1D9BC8D67824186ABB1D741051EF9</vt:lpwstr>
  </property>
</Properties>
</file>